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2600"/>
  </bookViews>
  <sheets>
    <sheet name="PGT ENGLISH " sheetId="1" r:id="rId1"/>
  </sheets>
  <definedNames>
    <definedName name="_xlnm._FilterDatabase" localSheetId="0" hidden="1">'PGT ENGLISH '!$A$37:$AZ$37</definedName>
    <definedName name="_xlnm.Print_Titles" localSheetId="0">'PGT ENGLISH '!$6:$8</definedName>
  </definedNames>
  <calcPr calcId="144525"/>
</workbook>
</file>

<file path=xl/calcChain.xml><?xml version="1.0" encoding="utf-8"?>
<calcChain xmlns="http://schemas.openxmlformats.org/spreadsheetml/2006/main">
  <c r="AQ42" i="1" l="1"/>
  <c r="AR42" i="1" s="1"/>
  <c r="AJ42" i="1"/>
  <c r="AK42" i="1" s="1"/>
  <c r="AD42" i="1"/>
  <c r="AC42" i="1"/>
  <c r="V42" i="1"/>
  <c r="W42" i="1" s="1"/>
  <c r="P42" i="1"/>
  <c r="Q42" i="1" s="1"/>
  <c r="AR41" i="1"/>
  <c r="AQ41" i="1"/>
  <c r="AJ41" i="1"/>
  <c r="AK41" i="1" s="1"/>
  <c r="AC41" i="1"/>
  <c r="AD41" i="1" s="1"/>
  <c r="W41" i="1"/>
  <c r="V41" i="1"/>
  <c r="P41" i="1"/>
  <c r="Q41" i="1" s="1"/>
  <c r="AQ40" i="1"/>
  <c r="AR40" i="1" s="1"/>
  <c r="AK40" i="1"/>
  <c r="AJ40" i="1"/>
  <c r="AC40" i="1"/>
  <c r="AD40" i="1" s="1"/>
  <c r="V40" i="1"/>
  <c r="W40" i="1" s="1"/>
  <c r="Q40" i="1"/>
  <c r="F40" i="1" s="1"/>
  <c r="P40" i="1"/>
  <c r="AQ39" i="1"/>
  <c r="AR39" i="1" s="1"/>
  <c r="AJ39" i="1"/>
  <c r="AK39" i="1" s="1"/>
  <c r="AC39" i="1"/>
  <c r="AD39" i="1" s="1"/>
  <c r="V39" i="1"/>
  <c r="W39" i="1" s="1"/>
  <c r="P39" i="1"/>
  <c r="Q39" i="1" s="1"/>
  <c r="AQ38" i="1"/>
  <c r="AR38" i="1" s="1"/>
  <c r="AJ38" i="1"/>
  <c r="AK38" i="1" s="1"/>
  <c r="AD38" i="1"/>
  <c r="AC38" i="1"/>
  <c r="V38" i="1"/>
  <c r="W38" i="1" s="1"/>
  <c r="P38" i="1"/>
  <c r="Q38" i="1" s="1"/>
  <c r="F38" i="1" s="1"/>
  <c r="AQ28" i="1"/>
  <c r="AR28" i="1" s="1"/>
  <c r="AJ28" i="1"/>
  <c r="AK28" i="1" s="1"/>
  <c r="AC28" i="1"/>
  <c r="AD28" i="1" s="1"/>
  <c r="V28" i="1"/>
  <c r="W28" i="1" s="1"/>
  <c r="P28" i="1"/>
  <c r="Q28" i="1" s="1"/>
  <c r="AQ27" i="1"/>
  <c r="AR27" i="1" s="1"/>
  <c r="AJ27" i="1"/>
  <c r="AK27" i="1" s="1"/>
  <c r="AC27" i="1"/>
  <c r="AD27" i="1" s="1"/>
  <c r="V27" i="1"/>
  <c r="W27" i="1" s="1"/>
  <c r="P27" i="1"/>
  <c r="Q27" i="1" s="1"/>
  <c r="F27" i="1" s="1"/>
  <c r="AQ26" i="1"/>
  <c r="AR26" i="1" s="1"/>
  <c r="AK26" i="1"/>
  <c r="AJ26" i="1"/>
  <c r="AC26" i="1"/>
  <c r="AD26" i="1" s="1"/>
  <c r="V26" i="1"/>
  <c r="W26" i="1" s="1"/>
  <c r="Q26" i="1"/>
  <c r="F26" i="1" s="1"/>
  <c r="P26" i="1"/>
  <c r="AQ25" i="1"/>
  <c r="AR25" i="1" s="1"/>
  <c r="AJ25" i="1"/>
  <c r="AK25" i="1" s="1"/>
  <c r="AC25" i="1"/>
  <c r="AD25" i="1" s="1"/>
  <c r="V25" i="1"/>
  <c r="W25" i="1" s="1"/>
  <c r="P25" i="1"/>
  <c r="Q25" i="1" s="1"/>
  <c r="F25" i="1" s="1"/>
  <c r="AQ24" i="1"/>
  <c r="AR24" i="1" s="1"/>
  <c r="AJ24" i="1"/>
  <c r="AK24" i="1" s="1"/>
  <c r="AD24" i="1"/>
  <c r="AC24" i="1"/>
  <c r="V24" i="1"/>
  <c r="W24" i="1" s="1"/>
  <c r="P24" i="1"/>
  <c r="Q24" i="1" s="1"/>
  <c r="F24" i="1" s="1"/>
  <c r="AQ13" i="1"/>
  <c r="AR13" i="1" s="1"/>
  <c r="AJ13" i="1"/>
  <c r="AK13" i="1" s="1"/>
  <c r="AC13" i="1"/>
  <c r="AD13" i="1" s="1"/>
  <c r="V13" i="1"/>
  <c r="W13" i="1" s="1"/>
  <c r="P13" i="1"/>
  <c r="Q13" i="1" s="1"/>
  <c r="AR12" i="1"/>
  <c r="AQ12" i="1"/>
  <c r="AJ12" i="1"/>
  <c r="AK12" i="1" s="1"/>
  <c r="AC12" i="1"/>
  <c r="AD12" i="1" s="1"/>
  <c r="W12" i="1"/>
  <c r="V12" i="1"/>
  <c r="P12" i="1"/>
  <c r="Q12" i="1" s="1"/>
  <c r="F12" i="1" s="1"/>
  <c r="AQ11" i="1"/>
  <c r="AR11" i="1" s="1"/>
  <c r="AJ11" i="1"/>
  <c r="AK11" i="1" s="1"/>
  <c r="AC11" i="1"/>
  <c r="AD11" i="1" s="1"/>
  <c r="V11" i="1"/>
  <c r="W11" i="1" s="1"/>
  <c r="P11" i="1"/>
  <c r="Q11" i="1" s="1"/>
  <c r="AQ10" i="1"/>
  <c r="AR10" i="1" s="1"/>
  <c r="AK10" i="1"/>
  <c r="AJ10" i="1"/>
  <c r="AC10" i="1"/>
  <c r="AD10" i="1" s="1"/>
  <c r="V10" i="1"/>
  <c r="W10" i="1" s="1"/>
  <c r="Q10" i="1"/>
  <c r="F10" i="1" s="1"/>
  <c r="P10" i="1"/>
  <c r="AQ9" i="1"/>
  <c r="AR9" i="1" s="1"/>
  <c r="AJ9" i="1"/>
  <c r="AK9" i="1" s="1"/>
  <c r="AC9" i="1"/>
  <c r="AD9" i="1" s="1"/>
  <c r="V9" i="1"/>
  <c r="W9" i="1" s="1"/>
  <c r="P9" i="1"/>
  <c r="Q9" i="1" s="1"/>
  <c r="F9" i="1" l="1"/>
  <c r="F11" i="1"/>
  <c r="F13" i="1"/>
  <c r="F39" i="1"/>
</calcChain>
</file>

<file path=xl/sharedStrings.xml><?xml version="1.0" encoding="utf-8"?>
<sst xmlns="http://schemas.openxmlformats.org/spreadsheetml/2006/main" count="427" uniqueCount="119">
  <si>
    <t>KGBV Teaching Recruitment 2026 - Annamayya District</t>
  </si>
  <si>
    <t>Revised Final Merit List</t>
  </si>
  <si>
    <t>Name of the Post : PGT English</t>
  </si>
  <si>
    <t>Roster Point &amp; Cycle: OC (1-3)</t>
  </si>
  <si>
    <t>Number of Vacancies: 01</t>
  </si>
  <si>
    <t>ANNAMAYYA-PGT(L) - ENGLISH- OC Category - MERIT List</t>
  </si>
  <si>
    <t>SSC(20%)</t>
  </si>
  <si>
    <t>INTER(10%)</t>
  </si>
  <si>
    <t>UG(20%)</t>
  </si>
  <si>
    <t>PG(30%)</t>
  </si>
  <si>
    <t>BED(20%)</t>
  </si>
  <si>
    <t>Remarks</t>
  </si>
  <si>
    <t>VERIFIED MARKS</t>
  </si>
  <si>
    <t>ONLINE MARKS</t>
  </si>
  <si>
    <t>S.NO</t>
  </si>
  <si>
    <t>Post Name</t>
  </si>
  <si>
    <t>Candidate ID</t>
  </si>
  <si>
    <t>Rank (Online)</t>
  </si>
  <si>
    <t>Rank(After verification)</t>
  </si>
  <si>
    <t>Total Marks(ONLINE)</t>
  </si>
  <si>
    <t>Applicant Name</t>
  </si>
  <si>
    <t>Mobile No</t>
  </si>
  <si>
    <t>PH</t>
  </si>
  <si>
    <t>Ex-Service Men</t>
  </si>
  <si>
    <t>Caste</t>
  </si>
  <si>
    <t>EWS</t>
  </si>
  <si>
    <t>MAX MARKS</t>
  </si>
  <si>
    <t>SECURED MARKS/GPA</t>
  </si>
  <si>
    <t>SSC %</t>
  </si>
  <si>
    <t>SSC Weightage (20%)</t>
  </si>
  <si>
    <t>Inter %</t>
  </si>
  <si>
    <t>Inter Weightage (20%)</t>
  </si>
  <si>
    <t>UG Course</t>
  </si>
  <si>
    <t>UG %</t>
  </si>
  <si>
    <t>UG Weightage</t>
  </si>
  <si>
    <t>PG Course</t>
  </si>
  <si>
    <t>PG %</t>
  </si>
  <si>
    <t>PG Weightage</t>
  </si>
  <si>
    <t>Professional Qualification</t>
  </si>
  <si>
    <t>B.Ed %</t>
  </si>
  <si>
    <t>B.Ed Weightage</t>
  </si>
  <si>
    <t>NATIVE MANDAL</t>
  </si>
  <si>
    <t>NATIVE DISTRICT</t>
  </si>
  <si>
    <t>LOCAL/NON LOCAL</t>
  </si>
  <si>
    <t>CAT</t>
  </si>
  <si>
    <t>VERIFICATION DATE</t>
  </si>
  <si>
    <t>PGT(L) - ENGLISH</t>
  </si>
  <si>
    <t>KR0006144</t>
  </si>
  <si>
    <t>JALA REENA MADHURI</t>
  </si>
  <si>
    <t>NO</t>
  </si>
  <si>
    <t>SC-GR III</t>
  </si>
  <si>
    <t>B.Sc - BOTANY, ZOOLOGY, CHEMISTRY</t>
  </si>
  <si>
    <t>M.A - ENGLISH</t>
  </si>
  <si>
    <t>B.Ed. - BIOLOGICAL SCIENCE, ENGLISH</t>
  </si>
  <si>
    <t>L.R.PALLI</t>
  </si>
  <si>
    <t>ANNAMAYYA</t>
  </si>
  <si>
    <t>LOCAL</t>
  </si>
  <si>
    <t>10.08.2026</t>
  </si>
  <si>
    <t>Percentage corrected during certificate verification; hence, a difference from the online application.</t>
  </si>
  <si>
    <t>KR0002218</t>
  </si>
  <si>
    <t>HARA PRIYANKA</t>
  </si>
  <si>
    <t>OC</t>
  </si>
  <si>
    <t>BA - ENGLISH, ECONOMICS, HISTORY</t>
  </si>
  <si>
    <t>B.Ed. - ENGLISH, SOCIAL STUDIES</t>
  </si>
  <si>
    <t>MADANAPALLI</t>
  </si>
  <si>
    <t>15.09.2026</t>
  </si>
  <si>
    <t>KR0014910</t>
  </si>
  <si>
    <t>BUKKE VASANTHA</t>
  </si>
  <si>
    <t>ST</t>
  </si>
  <si>
    <t>B.Sc - MATHEMATICS, PHYSICS, OTHER</t>
  </si>
  <si>
    <t>B.Ed. - MATHEMATICS, ENGLISH</t>
  </si>
  <si>
    <t>SAMBEPALLI</t>
  </si>
  <si>
    <t>KR0015953</t>
  </si>
  <si>
    <t>S.AYESHABEGUM</t>
  </si>
  <si>
    <t>YES</t>
  </si>
  <si>
    <t>KR0008950</t>
  </si>
  <si>
    <t>AFRIN</t>
  </si>
  <si>
    <t>B.Ed. - ENGLISH, BIOLOGICAL SCIENCE</t>
  </si>
  <si>
    <t>SODAM</t>
  </si>
  <si>
    <t>Roster Point &amp; Cycle: SC-Gr.I (1-2)</t>
  </si>
  <si>
    <t>ANNAMAYYA-PGT(L) - ENGLISH- SC Category - MERIT List</t>
  </si>
  <si>
    <t>As there is no SC Group-I &amp; Group-II candidates, the SC Group-III candidate has been considered for the higher rank.</t>
  </si>
  <si>
    <t>KR0004465</t>
  </si>
  <si>
    <t>C USHARANI</t>
  </si>
  <si>
    <t>KR0027528</t>
  </si>
  <si>
    <t>NEELAVATHI</t>
  </si>
  <si>
    <t>B.Sc - BOTANY, CHEMISTRY, BIO CHEMISTRY</t>
  </si>
  <si>
    <t>PILER</t>
  </si>
  <si>
    <t>KR0015530</t>
  </si>
  <si>
    <t>CHINNA REDDEMMA</t>
  </si>
  <si>
    <t>BA - HISTORY, ECONOMICS, POLITICAL SCIENCE</t>
  </si>
  <si>
    <t>Any other equivalent qualification approved by RCI - ENGLISH, SOCIAL STUDIES</t>
  </si>
  <si>
    <t>NIMMANAPALLI</t>
  </si>
  <si>
    <t>KR0009142</t>
  </si>
  <si>
    <t>VARALAKSHMI</t>
  </si>
  <si>
    <t>SC-GR II</t>
  </si>
  <si>
    <t>B.Com - ACCOUNTANCY/FINANCIAL ACCOUNTING, QUANTITATIVE TECHNIQUES, BUSSINESS ORGANIZATION AND MANAGEMENT</t>
  </si>
  <si>
    <t>B.Ed. - SOCIAL STUDIES, ENGLISH</t>
  </si>
  <si>
    <t>Absent for Certificate Verification</t>
  </si>
  <si>
    <t>Roster Point &amp; Cycle: BC-A (1-4)</t>
  </si>
  <si>
    <t>ANNAMAYYA-PGT(L) - ENGLISH- BC-A Category - MERIT List</t>
  </si>
  <si>
    <t>KR0023833</t>
  </si>
  <si>
    <t>BHAVYA</t>
  </si>
  <si>
    <t>BC-A</t>
  </si>
  <si>
    <t>BA - HISTORY, POLITICAL SCIENCE, ENGLISH</t>
  </si>
  <si>
    <t>KR0000057</t>
  </si>
  <si>
    <t>MARUMENI KULLAYAMMA</t>
  </si>
  <si>
    <t>B.Com - BUSINESS ECONOMICS, ACCOUNTANCY/FINANCIAL ACCOUNTING, ENGLISH</t>
  </si>
  <si>
    <t>K.V.PALLI</t>
  </si>
  <si>
    <t>KR0001406</t>
  </si>
  <si>
    <t>N LAKSHMI DEVI</t>
  </si>
  <si>
    <t>B.KOTHAKOTA</t>
  </si>
  <si>
    <t>KR0025438</t>
  </si>
  <si>
    <t>SREE ASWANI</t>
  </si>
  <si>
    <t>B.Sc - BOTANY, PHYSICS, ENGLISH</t>
  </si>
  <si>
    <t>B.Ed. - BOTANY, ENGLISH</t>
  </si>
  <si>
    <t>KR0001586</t>
  </si>
  <si>
    <t>REDDYKUMARI</t>
  </si>
  <si>
    <t>BA - HISTORY, ECONOMICS, POLITICAL SCIENCE, ENGLISH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</si>
</sst>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12">
    <xf numFmtId="0" fontId="0" fillId="0" borderId="0" xfId="0"/>
    <xf numFmtId="0" fontId="0" fillId="4" borderId="1" xfId="0" applyFill="1" applyBorder="1" applyAlignment="1">
      <alignment vertical="center"/>
    </xf>
    <xf numFmtId="0" fontId="5" fillId="4" borderId="1" xfId="1" applyFill="1" applyBorder="1" applyAlignment="1">
      <alignment vertical="center"/>
    </xf>
    <xf numFmtId="0" fontId="5" fillId="4" borderId="0" xfId="1" applyFill="1" applyAlignment="1">
      <alignment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5" fillId="4" borderId="1" xfId="1" applyFill="1" applyBorder="1" applyAlignment="1">
      <alignment vertical="center" wrapText="1"/>
    </xf>
    <xf numFmtId="0" fontId="5" fillId="4" borderId="0" xfId="1" applyFill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0" fontId="2" fillId="7" borderId="1" xfId="1" applyFont="1" applyFill="1" applyBorder="1" applyAlignment="1">
      <alignment vertical="center" wrapText="1"/>
    </xf>
    <xf numFmtId="0" fontId="2" fillId="7" borderId="1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6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8" borderId="1" xfId="1" applyFill="1" applyBorder="1" applyAlignment="1">
      <alignment horizontal="center" vertical="center" wrapText="1"/>
    </xf>
    <xf numFmtId="0" fontId="5" fillId="8" borderId="1" xfId="1" applyFill="1" applyBorder="1" applyAlignment="1">
      <alignment vertical="center" wrapText="1"/>
    </xf>
    <xf numFmtId="0" fontId="6" fillId="9" borderId="1" xfId="1" applyFont="1" applyFill="1" applyBorder="1" applyAlignment="1">
      <alignment horizontal="center" vertical="center" wrapText="1"/>
    </xf>
    <xf numFmtId="2" fontId="6" fillId="8" borderId="1" xfId="1" applyNumberFormat="1" applyFont="1" applyFill="1" applyBorder="1" applyAlignment="1">
      <alignment horizontal="center" vertical="center" wrapText="1"/>
    </xf>
    <xf numFmtId="0" fontId="6" fillId="8" borderId="1" xfId="1" applyFont="1" applyFill="1" applyBorder="1" applyAlignment="1">
      <alignment horizontal="center" vertical="center" wrapText="1"/>
    </xf>
    <xf numFmtId="0" fontId="5" fillId="8" borderId="1" xfId="1" applyFill="1" applyBorder="1" applyAlignment="1">
      <alignment horizontal="left" vertical="center" wrapText="1"/>
    </xf>
    <xf numFmtId="2" fontId="5" fillId="8" borderId="1" xfId="1" applyNumberFormat="1" applyFill="1" applyBorder="1" applyAlignment="1">
      <alignment horizontal="center" vertical="center"/>
    </xf>
    <xf numFmtId="2" fontId="6" fillId="8" borderId="1" xfId="1" applyNumberFormat="1" applyFont="1" applyFill="1" applyBorder="1" applyAlignment="1">
      <alignment horizontal="center" vertical="center"/>
    </xf>
    <xf numFmtId="0" fontId="9" fillId="8" borderId="1" xfId="1" applyFont="1" applyFill="1" applyBorder="1" applyAlignment="1">
      <alignment horizontal="left" vertical="center" wrapText="1"/>
    </xf>
    <xf numFmtId="2" fontId="5" fillId="8" borderId="1" xfId="1" applyNumberFormat="1" applyFill="1" applyBorder="1" applyAlignment="1">
      <alignment horizontal="center" vertical="center" wrapText="1"/>
    </xf>
    <xf numFmtId="2" fontId="5" fillId="8" borderId="1" xfId="1" applyNumberFormat="1" applyFill="1" applyBorder="1" applyAlignment="1">
      <alignment vertical="center" wrapText="1"/>
    </xf>
    <xf numFmtId="2" fontId="6" fillId="8" borderId="1" xfId="1" applyNumberFormat="1" applyFont="1" applyFill="1" applyBorder="1" applyAlignment="1">
      <alignment vertical="center" wrapText="1"/>
    </xf>
    <xf numFmtId="0" fontId="0" fillId="8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vertical="center" wrapText="1"/>
    </xf>
    <xf numFmtId="0" fontId="5" fillId="9" borderId="1" xfId="1" applyFill="1" applyBorder="1" applyAlignment="1">
      <alignment horizontal="center" vertical="center" wrapText="1"/>
    </xf>
    <xf numFmtId="0" fontId="5" fillId="3" borderId="1" xfId="1" applyFill="1" applyBorder="1" applyAlignment="1">
      <alignment vertical="center" wrapText="1"/>
    </xf>
    <xf numFmtId="0" fontId="5" fillId="3" borderId="1" xfId="1" applyFill="1" applyBorder="1" applyAlignment="1">
      <alignment horizontal="center" vertical="center" wrapText="1"/>
    </xf>
    <xf numFmtId="2" fontId="6" fillId="6" borderId="1" xfId="1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5" fillId="3" borderId="1" xfId="1" applyFill="1" applyBorder="1" applyAlignment="1">
      <alignment horizontal="left" vertical="center" wrapText="1"/>
    </xf>
    <xf numFmtId="0" fontId="5" fillId="3" borderId="1" xfId="1" applyFill="1" applyBorder="1" applyAlignment="1">
      <alignment horizontal="center" vertical="center"/>
    </xf>
    <xf numFmtId="0" fontId="5" fillId="6" borderId="1" xfId="1" applyFill="1" applyBorder="1" applyAlignment="1">
      <alignment horizontal="center" vertical="center" wrapText="1"/>
    </xf>
    <xf numFmtId="2" fontId="5" fillId="6" borderId="1" xfId="1" applyNumberFormat="1" applyFill="1" applyBorder="1" applyAlignment="1">
      <alignment horizontal="center" vertical="center"/>
    </xf>
    <xf numFmtId="2" fontId="6" fillId="6" borderId="1" xfId="1" applyNumberFormat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left" vertical="center" wrapText="1"/>
    </xf>
    <xf numFmtId="2" fontId="5" fillId="6" borderId="1" xfId="1" applyNumberFormat="1" applyFill="1" applyBorder="1" applyAlignment="1">
      <alignment horizontal="center" vertical="center" wrapText="1"/>
    </xf>
    <xf numFmtId="2" fontId="5" fillId="6" borderId="1" xfId="1" applyNumberFormat="1" applyFill="1" applyBorder="1" applyAlignment="1">
      <alignment vertical="center" wrapText="1"/>
    </xf>
    <xf numFmtId="2" fontId="6" fillId="6" borderId="1" xfId="1" applyNumberFormat="1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5" fillId="9" borderId="0" xfId="1" applyFill="1" applyBorder="1" applyAlignment="1">
      <alignment horizontal="center" vertical="center" wrapText="1"/>
    </xf>
    <xf numFmtId="0" fontId="5" fillId="9" borderId="0" xfId="1" applyFill="1" applyBorder="1" applyAlignment="1">
      <alignment vertical="center" wrapText="1"/>
    </xf>
    <xf numFmtId="0" fontId="6" fillId="9" borderId="0" xfId="1" applyFont="1" applyFill="1" applyBorder="1" applyAlignment="1">
      <alignment horizontal="center" vertical="center" wrapText="1"/>
    </xf>
    <xf numFmtId="2" fontId="6" fillId="9" borderId="0" xfId="1" applyNumberFormat="1" applyFont="1" applyFill="1" applyBorder="1" applyAlignment="1">
      <alignment horizontal="center" vertical="center" wrapText="1"/>
    </xf>
    <xf numFmtId="0" fontId="5" fillId="9" borderId="0" xfId="1" applyFill="1" applyBorder="1" applyAlignment="1">
      <alignment horizontal="left" vertical="center" wrapText="1"/>
    </xf>
    <xf numFmtId="2" fontId="5" fillId="9" borderId="0" xfId="1" applyNumberFormat="1" applyFill="1" applyBorder="1" applyAlignment="1">
      <alignment horizontal="center" vertical="center"/>
    </xf>
    <xf numFmtId="2" fontId="6" fillId="9" borderId="0" xfId="1" applyNumberFormat="1" applyFont="1" applyFill="1" applyBorder="1" applyAlignment="1">
      <alignment horizontal="center" vertical="center"/>
    </xf>
    <xf numFmtId="0" fontId="9" fillId="9" borderId="0" xfId="1" applyFont="1" applyFill="1" applyBorder="1" applyAlignment="1">
      <alignment horizontal="left" vertical="center" wrapText="1"/>
    </xf>
    <xf numFmtId="2" fontId="5" fillId="9" borderId="0" xfId="1" applyNumberFormat="1" applyFill="1" applyBorder="1" applyAlignment="1">
      <alignment horizontal="center" vertical="center" wrapText="1"/>
    </xf>
    <xf numFmtId="2" fontId="5" fillId="9" borderId="0" xfId="1" applyNumberFormat="1" applyFill="1" applyBorder="1" applyAlignment="1">
      <alignment vertical="center" wrapText="1"/>
    </xf>
    <xf numFmtId="2" fontId="6" fillId="9" borderId="0" xfId="1" applyNumberFormat="1" applyFont="1" applyFill="1" applyBorder="1" applyAlignment="1">
      <alignment vertical="center" wrapText="1"/>
    </xf>
    <xf numFmtId="0" fontId="0" fillId="9" borderId="0" xfId="0" applyFill="1" applyBorder="1" applyAlignment="1">
      <alignment vertical="center" wrapText="1"/>
    </xf>
    <xf numFmtId="0" fontId="0" fillId="9" borderId="0" xfId="0" applyFill="1" applyBorder="1" applyAlignment="1">
      <alignment horizontal="center" vertical="center" wrapText="1"/>
    </xf>
    <xf numFmtId="0" fontId="0" fillId="9" borderId="0" xfId="0" applyFill="1" applyAlignment="1">
      <alignment vertical="center" wrapText="1"/>
    </xf>
    <xf numFmtId="0" fontId="0" fillId="4" borderId="1" xfId="0" applyFill="1" applyBorder="1" applyAlignment="1"/>
    <xf numFmtId="0" fontId="5" fillId="4" borderId="1" xfId="1" applyFill="1" applyBorder="1" applyAlignment="1"/>
    <xf numFmtId="0" fontId="5" fillId="4" borderId="0" xfId="1" applyFill="1" applyAlignment="1"/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wrapText="1"/>
    </xf>
    <xf numFmtId="0" fontId="5" fillId="0" borderId="1" xfId="1" applyBorder="1" applyAlignment="1">
      <alignment vertical="center" wrapText="1"/>
    </xf>
    <xf numFmtId="0" fontId="5" fillId="0" borderId="1" xfId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8" fillId="0" borderId="1" xfId="1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4" fillId="3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2"/>
  <sheetViews>
    <sheetView tabSelected="1" topLeftCell="A19" zoomScaleNormal="100" workbookViewId="0">
      <selection activeCell="L28" sqref="L28"/>
    </sheetView>
  </sheetViews>
  <sheetFormatPr defaultColWidth="9" defaultRowHeight="15" x14ac:dyDescent="0.25"/>
  <cols>
    <col min="1" max="1" width="5.5703125" style="97" bestFit="1" customWidth="1"/>
    <col min="2" max="2" width="9.42578125" customWidth="1"/>
    <col min="3" max="3" width="12" customWidth="1"/>
    <col min="4" max="4" width="5.7109375" style="97" bestFit="1" customWidth="1"/>
    <col min="5" max="5" width="5.7109375" customWidth="1"/>
    <col min="6" max="6" width="8.85546875" customWidth="1"/>
    <col min="7" max="7" width="8.5703125" style="98" customWidth="1"/>
    <col min="8" max="8" width="14.28515625" style="99" customWidth="1"/>
    <col min="9" max="9" width="12.5703125" style="99" customWidth="1"/>
    <col min="10" max="10" width="3.85546875" hidden="1" customWidth="1"/>
    <col min="11" max="11" width="8" style="99" hidden="1" customWidth="1"/>
    <col min="12" max="12" width="7.28515625" style="99" customWidth="1"/>
    <col min="13" max="13" width="5.140625" style="99" hidden="1" customWidth="1"/>
    <col min="14" max="14" width="5.7109375" hidden="1" customWidth="1"/>
    <col min="15" max="15" width="7" style="97" hidden="1" customWidth="1"/>
    <col min="16" max="16" width="7" style="97" customWidth="1"/>
    <col min="17" max="17" width="6.5703125" style="97" customWidth="1"/>
    <col min="18" max="18" width="5.7109375" customWidth="1"/>
    <col min="19" max="19" width="6.7109375" style="97" customWidth="1"/>
    <col min="20" max="20" width="5.7109375" hidden="1" customWidth="1"/>
    <col min="21" max="21" width="7.5703125" hidden="1" customWidth="1"/>
    <col min="22" max="22" width="9.85546875" customWidth="1"/>
    <col min="23" max="23" width="7.5703125" customWidth="1"/>
    <col min="24" max="25" width="5.7109375" customWidth="1"/>
    <col min="26" max="26" width="17.42578125" style="100" hidden="1" customWidth="1"/>
    <col min="27" max="28" width="6.7109375" hidden="1" customWidth="1"/>
    <col min="29" max="30" width="6.7109375" customWidth="1"/>
    <col min="31" max="31" width="8.140625" style="97" customWidth="1"/>
    <col min="32" max="32" width="6.7109375" style="97" customWidth="1"/>
    <col min="33" max="33" width="9.28515625" hidden="1" customWidth="1"/>
    <col min="34" max="35" width="7" hidden="1" customWidth="1"/>
    <col min="36" max="37" width="7" customWidth="1"/>
    <col min="38" max="39" width="7" style="97" customWidth="1"/>
    <col min="40" max="40" width="11.7109375" style="100" hidden="1" customWidth="1"/>
    <col min="41" max="42" width="6.28515625" hidden="1" customWidth="1"/>
    <col min="43" max="46" width="6.28515625" customWidth="1"/>
    <col min="47" max="50" width="0" hidden="1" customWidth="1"/>
    <col min="51" max="51" width="11.7109375" hidden="1" customWidth="1"/>
    <col min="52" max="52" width="0" hidden="1" customWidth="1"/>
    <col min="53" max="53" width="31.42578125" customWidth="1"/>
  </cols>
  <sheetData>
    <row r="1" spans="1:53" ht="23.25" x14ac:dyDescent="0.25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</row>
    <row r="2" spans="1:53" ht="23.25" x14ac:dyDescent="0.25">
      <c r="A2" s="108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</row>
    <row r="3" spans="1:53" ht="21" x14ac:dyDescent="0.25">
      <c r="A3" s="102" t="s">
        <v>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</row>
    <row r="4" spans="1:53" ht="21" x14ac:dyDescent="0.25">
      <c r="A4" s="102" t="s">
        <v>3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</row>
    <row r="5" spans="1:53" ht="21" x14ac:dyDescent="0.25">
      <c r="A5" s="102" t="s">
        <v>4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</row>
    <row r="6" spans="1:53" s="3" customFormat="1" ht="21" customHeight="1" x14ac:dyDescent="0.25">
      <c r="A6" s="109" t="s">
        <v>5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4" t="s">
        <v>6</v>
      </c>
      <c r="O6" s="104"/>
      <c r="P6" s="104"/>
      <c r="Q6" s="104"/>
      <c r="R6" s="104"/>
      <c r="S6" s="104"/>
      <c r="T6" s="104" t="s">
        <v>7</v>
      </c>
      <c r="U6" s="104"/>
      <c r="V6" s="104"/>
      <c r="W6" s="104"/>
      <c r="X6" s="104"/>
      <c r="Y6" s="104"/>
      <c r="Z6" s="104" t="s">
        <v>8</v>
      </c>
      <c r="AA6" s="104"/>
      <c r="AB6" s="104"/>
      <c r="AC6" s="104"/>
      <c r="AD6" s="104"/>
      <c r="AE6" s="104"/>
      <c r="AF6" s="104"/>
      <c r="AG6" s="104" t="s">
        <v>9</v>
      </c>
      <c r="AH6" s="104"/>
      <c r="AI6" s="104"/>
      <c r="AJ6" s="104"/>
      <c r="AK6" s="104"/>
      <c r="AL6" s="104"/>
      <c r="AM6" s="104"/>
      <c r="AN6" s="105" t="s">
        <v>10</v>
      </c>
      <c r="AO6" s="105"/>
      <c r="AP6" s="105"/>
      <c r="AQ6" s="105"/>
      <c r="AR6" s="105"/>
      <c r="AS6" s="105"/>
      <c r="AT6" s="105"/>
      <c r="AU6" s="1"/>
      <c r="AV6" s="1"/>
      <c r="AW6" s="1"/>
      <c r="AX6" s="2"/>
      <c r="AY6" s="2"/>
      <c r="AZ6" s="2"/>
      <c r="BA6" s="106" t="s">
        <v>11</v>
      </c>
    </row>
    <row r="7" spans="1:53" s="8" customFormat="1" ht="35.25" customHeight="1" x14ac:dyDescent="0.25">
      <c r="A7" s="109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10" t="s">
        <v>12</v>
      </c>
      <c r="O7" s="110"/>
      <c r="P7" s="110"/>
      <c r="Q7" s="110"/>
      <c r="R7" s="110" t="s">
        <v>13</v>
      </c>
      <c r="S7" s="110"/>
      <c r="T7" s="110" t="s">
        <v>12</v>
      </c>
      <c r="U7" s="110"/>
      <c r="V7" s="110"/>
      <c r="W7" s="110"/>
      <c r="X7" s="110" t="s">
        <v>13</v>
      </c>
      <c r="Y7" s="110"/>
      <c r="Z7" s="4"/>
      <c r="AA7" s="110" t="s">
        <v>12</v>
      </c>
      <c r="AB7" s="110"/>
      <c r="AC7" s="110"/>
      <c r="AD7" s="110"/>
      <c r="AE7" s="110" t="s">
        <v>13</v>
      </c>
      <c r="AF7" s="110"/>
      <c r="AG7" s="5"/>
      <c r="AH7" s="5"/>
      <c r="AI7" s="5"/>
      <c r="AJ7" s="110" t="s">
        <v>12</v>
      </c>
      <c r="AK7" s="110"/>
      <c r="AL7" s="110" t="s">
        <v>13</v>
      </c>
      <c r="AM7" s="110"/>
      <c r="AN7" s="4"/>
      <c r="AO7" s="4"/>
      <c r="AP7" s="4"/>
      <c r="AQ7" s="110" t="s">
        <v>12</v>
      </c>
      <c r="AR7" s="110"/>
      <c r="AS7" s="110" t="s">
        <v>13</v>
      </c>
      <c r="AT7" s="110"/>
      <c r="AU7" s="6"/>
      <c r="AV7" s="6"/>
      <c r="AW7" s="6"/>
      <c r="AX7" s="7"/>
      <c r="AY7" s="7"/>
      <c r="AZ7" s="7"/>
      <c r="BA7" s="106"/>
    </row>
    <row r="8" spans="1:53" s="27" customFormat="1" ht="76.900000000000006" customHeight="1" x14ac:dyDescent="0.25">
      <c r="A8" s="9" t="s">
        <v>14</v>
      </c>
      <c r="B8" s="10" t="s">
        <v>15</v>
      </c>
      <c r="C8" s="10" t="s">
        <v>16</v>
      </c>
      <c r="D8" s="11" t="s">
        <v>17</v>
      </c>
      <c r="E8" s="12" t="s">
        <v>18</v>
      </c>
      <c r="F8" s="13" t="s">
        <v>12</v>
      </c>
      <c r="G8" s="14" t="s">
        <v>19</v>
      </c>
      <c r="H8" s="15" t="s">
        <v>20</v>
      </c>
      <c r="I8" s="15" t="s">
        <v>21</v>
      </c>
      <c r="J8" s="10" t="s">
        <v>22</v>
      </c>
      <c r="K8" s="15" t="s">
        <v>23</v>
      </c>
      <c r="L8" s="15" t="s">
        <v>24</v>
      </c>
      <c r="M8" s="15" t="s">
        <v>25</v>
      </c>
      <c r="N8" s="16" t="s">
        <v>26</v>
      </c>
      <c r="O8" s="17" t="s">
        <v>27</v>
      </c>
      <c r="P8" s="18" t="s">
        <v>28</v>
      </c>
      <c r="Q8" s="18" t="s">
        <v>29</v>
      </c>
      <c r="R8" s="14" t="s">
        <v>28</v>
      </c>
      <c r="S8" s="19" t="s">
        <v>29</v>
      </c>
      <c r="T8" s="16" t="s">
        <v>26</v>
      </c>
      <c r="U8" s="16" t="s">
        <v>27</v>
      </c>
      <c r="V8" s="18" t="s">
        <v>30</v>
      </c>
      <c r="W8" s="18" t="s">
        <v>31</v>
      </c>
      <c r="X8" s="14" t="s">
        <v>30</v>
      </c>
      <c r="Y8" s="19" t="s">
        <v>31</v>
      </c>
      <c r="Z8" s="20" t="s">
        <v>32</v>
      </c>
      <c r="AA8" s="16" t="s">
        <v>26</v>
      </c>
      <c r="AB8" s="16" t="s">
        <v>27</v>
      </c>
      <c r="AC8" s="18" t="s">
        <v>33</v>
      </c>
      <c r="AD8" s="18" t="s">
        <v>34</v>
      </c>
      <c r="AE8" s="14" t="s">
        <v>33</v>
      </c>
      <c r="AF8" s="19" t="s">
        <v>34</v>
      </c>
      <c r="AG8" s="21" t="s">
        <v>35</v>
      </c>
      <c r="AH8" s="16" t="s">
        <v>26</v>
      </c>
      <c r="AI8" s="16" t="s">
        <v>27</v>
      </c>
      <c r="AJ8" s="22" t="s">
        <v>36</v>
      </c>
      <c r="AK8" s="22" t="s">
        <v>37</v>
      </c>
      <c r="AL8" s="14" t="s">
        <v>36</v>
      </c>
      <c r="AM8" s="14" t="s">
        <v>37</v>
      </c>
      <c r="AN8" s="20" t="s">
        <v>38</v>
      </c>
      <c r="AO8" s="17" t="s">
        <v>26</v>
      </c>
      <c r="AP8" s="17" t="s">
        <v>27</v>
      </c>
      <c r="AQ8" s="18" t="s">
        <v>39</v>
      </c>
      <c r="AR8" s="18" t="s">
        <v>40</v>
      </c>
      <c r="AS8" s="14" t="s">
        <v>39</v>
      </c>
      <c r="AT8" s="19" t="s">
        <v>40</v>
      </c>
      <c r="AU8" s="23" t="s">
        <v>41</v>
      </c>
      <c r="AV8" s="23" t="s">
        <v>42</v>
      </c>
      <c r="AW8" s="23" t="s">
        <v>43</v>
      </c>
      <c r="AX8" s="24" t="s">
        <v>44</v>
      </c>
      <c r="AY8" s="25" t="s">
        <v>45</v>
      </c>
      <c r="AZ8" s="26"/>
      <c r="BA8" s="106"/>
    </row>
    <row r="9" spans="1:53" s="44" customFormat="1" ht="60" x14ac:dyDescent="0.25">
      <c r="A9" s="28">
        <v>1</v>
      </c>
      <c r="B9" s="29" t="s">
        <v>46</v>
      </c>
      <c r="C9" s="29" t="s">
        <v>47</v>
      </c>
      <c r="D9" s="28">
        <v>1</v>
      </c>
      <c r="E9" s="30">
        <v>1</v>
      </c>
      <c r="F9" s="31">
        <f>Q9+W9+AD9+AK9+AR9</f>
        <v>77.938000000000002</v>
      </c>
      <c r="G9" s="32">
        <v>82.58</v>
      </c>
      <c r="H9" s="33" t="s">
        <v>48</v>
      </c>
      <c r="I9" s="33">
        <v>6303506735</v>
      </c>
      <c r="J9" s="29" t="s">
        <v>49</v>
      </c>
      <c r="K9" s="33" t="s">
        <v>49</v>
      </c>
      <c r="L9" s="33" t="s">
        <v>50</v>
      </c>
      <c r="M9" s="33" t="s">
        <v>49</v>
      </c>
      <c r="N9" s="29">
        <v>10</v>
      </c>
      <c r="O9" s="28">
        <v>9.6999999999999993</v>
      </c>
      <c r="P9" s="28">
        <f>O9*9.5</f>
        <v>92.149999999999991</v>
      </c>
      <c r="Q9" s="32">
        <f t="shared" ref="Q9:Q13" si="0">P9*0.2</f>
        <v>18.43</v>
      </c>
      <c r="R9" s="29">
        <v>97</v>
      </c>
      <c r="S9" s="28">
        <v>19.399999999999999</v>
      </c>
      <c r="T9" s="29">
        <v>10</v>
      </c>
      <c r="U9" s="29">
        <v>7.33</v>
      </c>
      <c r="V9" s="34">
        <f>U9*9.5</f>
        <v>69.635000000000005</v>
      </c>
      <c r="W9" s="35">
        <f t="shared" ref="W9:W13" si="1">V9*0.1</f>
        <v>6.9635000000000007</v>
      </c>
      <c r="X9" s="29">
        <v>73.3</v>
      </c>
      <c r="Y9" s="29">
        <v>7.33</v>
      </c>
      <c r="Z9" s="36" t="s">
        <v>51</v>
      </c>
      <c r="AA9" s="29">
        <v>10</v>
      </c>
      <c r="AB9" s="29">
        <v>7.53</v>
      </c>
      <c r="AC9" s="37">
        <f>AB9*9.5</f>
        <v>71.534999999999997</v>
      </c>
      <c r="AD9" s="31">
        <f t="shared" ref="AD9:AD13" si="2">AC9*0.2</f>
        <v>14.307</v>
      </c>
      <c r="AE9" s="28">
        <v>78</v>
      </c>
      <c r="AF9" s="28">
        <v>15.6</v>
      </c>
      <c r="AG9" s="29" t="s">
        <v>52</v>
      </c>
      <c r="AH9" s="29">
        <v>10</v>
      </c>
      <c r="AI9" s="29">
        <v>7.83</v>
      </c>
      <c r="AJ9" s="37">
        <f>AI9*9.5</f>
        <v>74.385000000000005</v>
      </c>
      <c r="AK9" s="31">
        <f t="shared" ref="AK9:AK13" si="3">AJ9*0.3</f>
        <v>22.3155</v>
      </c>
      <c r="AL9" s="28">
        <v>78.3</v>
      </c>
      <c r="AM9" s="28">
        <v>23.49</v>
      </c>
      <c r="AN9" s="36" t="s">
        <v>53</v>
      </c>
      <c r="AO9" s="29">
        <v>10</v>
      </c>
      <c r="AP9" s="29">
        <v>8.3800000000000008</v>
      </c>
      <c r="AQ9" s="38">
        <f>AP9*9.5</f>
        <v>79.610000000000014</v>
      </c>
      <c r="AR9" s="39">
        <f t="shared" ref="AR9:AR13" si="4">AQ9*0.2</f>
        <v>15.922000000000004</v>
      </c>
      <c r="AS9" s="29">
        <v>83.8</v>
      </c>
      <c r="AT9" s="29">
        <v>16.760000000000002</v>
      </c>
      <c r="AU9" s="40" t="s">
        <v>54</v>
      </c>
      <c r="AV9" s="40" t="s">
        <v>55</v>
      </c>
      <c r="AW9" s="40" t="s">
        <v>56</v>
      </c>
      <c r="AX9" s="41">
        <v>1</v>
      </c>
      <c r="AY9" s="42" t="s">
        <v>57</v>
      </c>
      <c r="AZ9" s="42"/>
      <c r="BA9" s="43" t="s">
        <v>58</v>
      </c>
    </row>
    <row r="10" spans="1:53" s="44" customFormat="1" ht="60" x14ac:dyDescent="0.25">
      <c r="A10" s="45">
        <v>2</v>
      </c>
      <c r="B10" s="46" t="s">
        <v>46</v>
      </c>
      <c r="C10" s="46" t="s">
        <v>59</v>
      </c>
      <c r="D10" s="47">
        <v>2</v>
      </c>
      <c r="E10" s="30">
        <v>2</v>
      </c>
      <c r="F10" s="48">
        <f>Q10+W10+AD10+AK10+AR10</f>
        <v>75.701270000000008</v>
      </c>
      <c r="G10" s="49">
        <v>79.045000000000002</v>
      </c>
      <c r="H10" s="50" t="s">
        <v>60</v>
      </c>
      <c r="I10" s="50">
        <v>9390609635</v>
      </c>
      <c r="J10" s="46" t="s">
        <v>49</v>
      </c>
      <c r="K10" s="50" t="s">
        <v>49</v>
      </c>
      <c r="L10" s="50" t="s">
        <v>61</v>
      </c>
      <c r="M10" s="50" t="s">
        <v>49</v>
      </c>
      <c r="N10" s="51">
        <v>10</v>
      </c>
      <c r="O10" s="51">
        <v>9.3000000000000007</v>
      </c>
      <c r="P10" s="52">
        <f>O10*9.5</f>
        <v>88.350000000000009</v>
      </c>
      <c r="Q10" s="13">
        <f t="shared" si="0"/>
        <v>17.670000000000002</v>
      </c>
      <c r="R10" s="46">
        <v>93</v>
      </c>
      <c r="S10" s="47">
        <v>18.600000000000001</v>
      </c>
      <c r="T10" s="51">
        <v>1000</v>
      </c>
      <c r="U10" s="51">
        <v>872</v>
      </c>
      <c r="V10" s="53">
        <f>U10/T10*100</f>
        <v>87.2</v>
      </c>
      <c r="W10" s="54">
        <f t="shared" si="1"/>
        <v>8.7200000000000006</v>
      </c>
      <c r="X10" s="46">
        <v>87.2</v>
      </c>
      <c r="Y10" s="46">
        <v>8.7200000000000006</v>
      </c>
      <c r="Z10" s="55" t="s">
        <v>62</v>
      </c>
      <c r="AA10" s="51">
        <v>10</v>
      </c>
      <c r="AB10" s="51">
        <v>8.2332999999999998</v>
      </c>
      <c r="AC10" s="56">
        <f>AB10*9.5</f>
        <v>78.216350000000006</v>
      </c>
      <c r="AD10" s="48">
        <f t="shared" si="2"/>
        <v>15.643270000000001</v>
      </c>
      <c r="AE10" s="47">
        <v>82</v>
      </c>
      <c r="AF10" s="47">
        <v>16.399999999999999</v>
      </c>
      <c r="AG10" s="46" t="s">
        <v>52</v>
      </c>
      <c r="AH10" s="46">
        <v>10</v>
      </c>
      <c r="AI10" s="46">
        <v>6.58</v>
      </c>
      <c r="AJ10" s="56">
        <f>AI10*9.5</f>
        <v>62.51</v>
      </c>
      <c r="AK10" s="48">
        <f t="shared" si="3"/>
        <v>18.753</v>
      </c>
      <c r="AL10" s="47">
        <v>65.75</v>
      </c>
      <c r="AM10" s="47">
        <v>19.725000000000001</v>
      </c>
      <c r="AN10" s="55" t="s">
        <v>63</v>
      </c>
      <c r="AO10" s="51">
        <v>10</v>
      </c>
      <c r="AP10" s="51">
        <v>7.85</v>
      </c>
      <c r="AQ10" s="57">
        <f>AP10*9.5</f>
        <v>74.575000000000003</v>
      </c>
      <c r="AR10" s="58">
        <f t="shared" si="4"/>
        <v>14.915000000000001</v>
      </c>
      <c r="AS10" s="46">
        <v>78</v>
      </c>
      <c r="AT10" s="46">
        <v>15.6</v>
      </c>
      <c r="AU10" s="59" t="s">
        <v>64</v>
      </c>
      <c r="AV10" s="59" t="s">
        <v>55</v>
      </c>
      <c r="AW10" s="59" t="s">
        <v>56</v>
      </c>
      <c r="AX10" s="41">
        <v>2</v>
      </c>
      <c r="AY10" s="42" t="s">
        <v>65</v>
      </c>
      <c r="AZ10" s="42"/>
      <c r="BA10" s="43" t="s">
        <v>58</v>
      </c>
    </row>
    <row r="11" spans="1:53" s="44" customFormat="1" ht="60" x14ac:dyDescent="0.25">
      <c r="A11" s="45">
        <v>3</v>
      </c>
      <c r="B11" s="29" t="s">
        <v>46</v>
      </c>
      <c r="C11" s="29" t="s">
        <v>66</v>
      </c>
      <c r="D11" s="28">
        <v>3</v>
      </c>
      <c r="E11" s="30">
        <v>3</v>
      </c>
      <c r="F11" s="48">
        <f>Q11+W11+AD11+AK11+AR11</f>
        <v>74.542299999999997</v>
      </c>
      <c r="G11" s="32">
        <v>77.806600000000003</v>
      </c>
      <c r="H11" s="33" t="s">
        <v>67</v>
      </c>
      <c r="I11" s="33">
        <v>8897846142</v>
      </c>
      <c r="J11" s="29" t="s">
        <v>49</v>
      </c>
      <c r="K11" s="33" t="s">
        <v>49</v>
      </c>
      <c r="L11" s="33" t="s">
        <v>68</v>
      </c>
      <c r="M11" s="33" t="s">
        <v>49</v>
      </c>
      <c r="N11" s="29">
        <v>10</v>
      </c>
      <c r="O11" s="28">
        <v>9</v>
      </c>
      <c r="P11" s="52">
        <f>O11*9.5</f>
        <v>85.5</v>
      </c>
      <c r="Q11" s="13">
        <f t="shared" si="0"/>
        <v>17.100000000000001</v>
      </c>
      <c r="R11" s="29">
        <v>90</v>
      </c>
      <c r="S11" s="28">
        <v>18</v>
      </c>
      <c r="T11" s="29">
        <v>1000</v>
      </c>
      <c r="U11" s="29">
        <v>782</v>
      </c>
      <c r="V11" s="53">
        <f>U11/T11*100</f>
        <v>78.2</v>
      </c>
      <c r="W11" s="54">
        <f t="shared" si="1"/>
        <v>7.82</v>
      </c>
      <c r="X11" s="29">
        <v>78.2</v>
      </c>
      <c r="Y11" s="29">
        <v>7.82</v>
      </c>
      <c r="Z11" s="36" t="s">
        <v>69</v>
      </c>
      <c r="AA11" s="29">
        <v>10</v>
      </c>
      <c r="AB11" s="29">
        <v>7.657</v>
      </c>
      <c r="AC11" s="56">
        <f>AB11*9.5</f>
        <v>72.741500000000002</v>
      </c>
      <c r="AD11" s="48">
        <f t="shared" si="2"/>
        <v>14.548300000000001</v>
      </c>
      <c r="AE11" s="28">
        <v>76.332999999999998</v>
      </c>
      <c r="AF11" s="28">
        <v>15.266999999999999</v>
      </c>
      <c r="AG11" s="29" t="s">
        <v>52</v>
      </c>
      <c r="AH11" s="29">
        <v>10</v>
      </c>
      <c r="AI11" s="29">
        <v>6.98</v>
      </c>
      <c r="AJ11" s="56">
        <f>AI11*9.5</f>
        <v>66.31</v>
      </c>
      <c r="AK11" s="48">
        <f t="shared" si="3"/>
        <v>19.893000000000001</v>
      </c>
      <c r="AL11" s="28">
        <v>69.400000000000006</v>
      </c>
      <c r="AM11" s="28">
        <v>20.82</v>
      </c>
      <c r="AN11" s="36" t="s">
        <v>70</v>
      </c>
      <c r="AO11" s="29">
        <v>10</v>
      </c>
      <c r="AP11" s="29">
        <v>7.99</v>
      </c>
      <c r="AQ11" s="57">
        <f>AP11*9.5</f>
        <v>75.905000000000001</v>
      </c>
      <c r="AR11" s="58">
        <f t="shared" si="4"/>
        <v>15.181000000000001</v>
      </c>
      <c r="AS11" s="29">
        <v>79.5</v>
      </c>
      <c r="AT11" s="29">
        <v>15.9</v>
      </c>
      <c r="AU11" s="40" t="s">
        <v>71</v>
      </c>
      <c r="AV11" s="40" t="s">
        <v>55</v>
      </c>
      <c r="AW11" s="40" t="s">
        <v>56</v>
      </c>
      <c r="AX11" s="41">
        <v>3</v>
      </c>
      <c r="AY11" s="42" t="s">
        <v>57</v>
      </c>
      <c r="AZ11" s="42"/>
      <c r="BA11" s="43" t="s">
        <v>58</v>
      </c>
    </row>
    <row r="12" spans="1:53" s="44" customFormat="1" ht="60" x14ac:dyDescent="0.25">
      <c r="A12" s="45">
        <v>4</v>
      </c>
      <c r="B12" s="46" t="s">
        <v>46</v>
      </c>
      <c r="C12" s="46" t="s">
        <v>72</v>
      </c>
      <c r="D12" s="47">
        <v>5</v>
      </c>
      <c r="E12" s="30">
        <v>4</v>
      </c>
      <c r="F12" s="48">
        <f>Q12+W12+AD12+AK12+AR12</f>
        <v>72.838333333333338</v>
      </c>
      <c r="G12" s="49">
        <v>73.758399999999995</v>
      </c>
      <c r="H12" s="50" t="s">
        <v>73</v>
      </c>
      <c r="I12" s="50">
        <v>8143627364</v>
      </c>
      <c r="J12" s="46" t="s">
        <v>49</v>
      </c>
      <c r="K12" s="50" t="s">
        <v>49</v>
      </c>
      <c r="L12" s="50" t="s">
        <v>61</v>
      </c>
      <c r="M12" s="50" t="s">
        <v>74</v>
      </c>
      <c r="N12" s="46">
        <v>600</v>
      </c>
      <c r="O12" s="47">
        <v>496</v>
      </c>
      <c r="P12" s="52">
        <f>O12/N12*100</f>
        <v>82.666666666666671</v>
      </c>
      <c r="Q12" s="13">
        <f t="shared" si="0"/>
        <v>16.533333333333335</v>
      </c>
      <c r="R12" s="46">
        <v>82.67</v>
      </c>
      <c r="S12" s="47">
        <v>16.533999999999999</v>
      </c>
      <c r="T12" s="46">
        <v>1000</v>
      </c>
      <c r="U12" s="46">
        <v>788</v>
      </c>
      <c r="V12" s="53">
        <f>U12/T12*100</f>
        <v>78.8</v>
      </c>
      <c r="W12" s="54">
        <f t="shared" si="1"/>
        <v>7.88</v>
      </c>
      <c r="X12" s="46">
        <v>78.8</v>
      </c>
      <c r="Y12" s="46">
        <v>7.88</v>
      </c>
      <c r="Z12" s="55" t="s">
        <v>69</v>
      </c>
      <c r="AA12" s="46">
        <v>2400</v>
      </c>
      <c r="AB12" s="46">
        <v>2007</v>
      </c>
      <c r="AC12" s="56">
        <f>AB12/AA12*100</f>
        <v>83.625</v>
      </c>
      <c r="AD12" s="48">
        <f t="shared" si="2"/>
        <v>16.725000000000001</v>
      </c>
      <c r="AE12" s="47">
        <v>88.221999999999994</v>
      </c>
      <c r="AF12" s="47">
        <v>17.643999999999998</v>
      </c>
      <c r="AG12" s="46" t="s">
        <v>52</v>
      </c>
      <c r="AH12" s="46">
        <v>1000</v>
      </c>
      <c r="AI12" s="46">
        <v>580</v>
      </c>
      <c r="AJ12" s="56">
        <f>AI12/AH12*100</f>
        <v>57.999999999999993</v>
      </c>
      <c r="AK12" s="48">
        <f t="shared" si="3"/>
        <v>17.399999999999999</v>
      </c>
      <c r="AL12" s="47">
        <v>58</v>
      </c>
      <c r="AM12" s="47">
        <v>17.399999999999999</v>
      </c>
      <c r="AN12" s="55" t="s">
        <v>70</v>
      </c>
      <c r="AO12" s="46">
        <v>1200</v>
      </c>
      <c r="AP12" s="46">
        <v>858</v>
      </c>
      <c r="AQ12" s="57">
        <f>AP12/AO12*100</f>
        <v>71.5</v>
      </c>
      <c r="AR12" s="58">
        <f t="shared" si="4"/>
        <v>14.3</v>
      </c>
      <c r="AS12" s="46">
        <v>71.5</v>
      </c>
      <c r="AT12" s="46">
        <v>14.3</v>
      </c>
      <c r="AU12" s="60" t="s">
        <v>64</v>
      </c>
      <c r="AV12" s="60" t="s">
        <v>55</v>
      </c>
      <c r="AW12" s="60" t="s">
        <v>56</v>
      </c>
      <c r="AX12" s="41">
        <v>5</v>
      </c>
      <c r="AY12" s="42" t="s">
        <v>65</v>
      </c>
      <c r="AZ12" s="42"/>
      <c r="BA12" s="43" t="s">
        <v>58</v>
      </c>
    </row>
    <row r="13" spans="1:53" s="44" customFormat="1" ht="60" x14ac:dyDescent="0.25">
      <c r="A13" s="45">
        <v>5</v>
      </c>
      <c r="B13" s="46" t="s">
        <v>46</v>
      </c>
      <c r="C13" s="46" t="s">
        <v>75</v>
      </c>
      <c r="D13" s="47">
        <v>4</v>
      </c>
      <c r="E13" s="30">
        <v>5</v>
      </c>
      <c r="F13" s="48">
        <f>Q13+W13+AD13+AK13+AR13</f>
        <v>71.666000000000011</v>
      </c>
      <c r="G13" s="49">
        <v>76.81</v>
      </c>
      <c r="H13" s="50" t="s">
        <v>76</v>
      </c>
      <c r="I13" s="50">
        <v>9866086237</v>
      </c>
      <c r="J13" s="46" t="s">
        <v>49</v>
      </c>
      <c r="K13" s="50" t="s">
        <v>49</v>
      </c>
      <c r="L13" s="50" t="s">
        <v>61</v>
      </c>
      <c r="M13" s="50" t="s">
        <v>49</v>
      </c>
      <c r="N13" s="46">
        <v>10</v>
      </c>
      <c r="O13" s="47">
        <v>7.8</v>
      </c>
      <c r="P13" s="52">
        <f>O13*9.5</f>
        <v>74.099999999999994</v>
      </c>
      <c r="Q13" s="13">
        <f t="shared" si="0"/>
        <v>14.82</v>
      </c>
      <c r="R13" s="46">
        <v>78</v>
      </c>
      <c r="S13" s="47">
        <v>15.6</v>
      </c>
      <c r="T13" s="46">
        <v>1000</v>
      </c>
      <c r="U13" s="46">
        <v>813</v>
      </c>
      <c r="V13" s="53">
        <f>U13/T13*100</f>
        <v>81.3</v>
      </c>
      <c r="W13" s="54">
        <f t="shared" si="1"/>
        <v>8.1300000000000008</v>
      </c>
      <c r="X13" s="46">
        <v>81.3</v>
      </c>
      <c r="Y13" s="46">
        <v>8.1300000000000008</v>
      </c>
      <c r="Z13" s="55" t="s">
        <v>51</v>
      </c>
      <c r="AA13" s="46">
        <v>10</v>
      </c>
      <c r="AB13" s="46">
        <v>8</v>
      </c>
      <c r="AC13" s="56">
        <f>AB13*9.5</f>
        <v>76</v>
      </c>
      <c r="AD13" s="48">
        <f t="shared" si="2"/>
        <v>15.200000000000001</v>
      </c>
      <c r="AE13" s="47">
        <v>89</v>
      </c>
      <c r="AF13" s="47">
        <v>17.8</v>
      </c>
      <c r="AG13" s="46" t="s">
        <v>52</v>
      </c>
      <c r="AH13" s="46">
        <v>10</v>
      </c>
      <c r="AI13" s="46">
        <v>6.7</v>
      </c>
      <c r="AJ13" s="56">
        <f>AI13*9.5</f>
        <v>63.65</v>
      </c>
      <c r="AK13" s="48">
        <f t="shared" si="3"/>
        <v>19.094999999999999</v>
      </c>
      <c r="AL13" s="47">
        <v>67</v>
      </c>
      <c r="AM13" s="47">
        <v>20.100000000000001</v>
      </c>
      <c r="AN13" s="55" t="s">
        <v>77</v>
      </c>
      <c r="AO13" s="46">
        <v>10</v>
      </c>
      <c r="AP13" s="46">
        <v>7.59</v>
      </c>
      <c r="AQ13" s="57">
        <f>AP13*9.5</f>
        <v>72.105000000000004</v>
      </c>
      <c r="AR13" s="58">
        <f t="shared" si="4"/>
        <v>14.421000000000001</v>
      </c>
      <c r="AS13" s="46">
        <v>75.900000000000006</v>
      </c>
      <c r="AT13" s="46">
        <v>15.18</v>
      </c>
      <c r="AU13" s="60" t="s">
        <v>78</v>
      </c>
      <c r="AV13" s="60" t="s">
        <v>55</v>
      </c>
      <c r="AW13" s="60" t="s">
        <v>56</v>
      </c>
      <c r="AX13" s="41">
        <v>4</v>
      </c>
      <c r="AY13" s="42" t="s">
        <v>65</v>
      </c>
      <c r="AZ13" s="42"/>
      <c r="BA13" s="43" t="s">
        <v>58</v>
      </c>
    </row>
    <row r="14" spans="1:53" s="44" customFormat="1" ht="15.75" x14ac:dyDescent="0.25">
      <c r="A14" s="61"/>
      <c r="B14" s="62"/>
      <c r="C14" s="62"/>
      <c r="D14" s="61"/>
      <c r="E14" s="63"/>
      <c r="F14" s="64"/>
      <c r="G14" s="63"/>
      <c r="H14" s="65"/>
      <c r="I14" s="65"/>
      <c r="J14" s="62"/>
      <c r="K14" s="65"/>
      <c r="L14" s="65"/>
      <c r="M14" s="65"/>
      <c r="N14" s="62"/>
      <c r="O14" s="61"/>
      <c r="P14" s="61"/>
      <c r="Q14" s="63"/>
      <c r="R14" s="62"/>
      <c r="S14" s="61"/>
      <c r="T14" s="62"/>
      <c r="U14" s="62"/>
      <c r="V14" s="66"/>
      <c r="W14" s="67"/>
      <c r="X14" s="62"/>
      <c r="Y14" s="62"/>
      <c r="Z14" s="68"/>
      <c r="AA14" s="62"/>
      <c r="AB14" s="62"/>
      <c r="AC14" s="69"/>
      <c r="AD14" s="64"/>
      <c r="AE14" s="61"/>
      <c r="AF14" s="61"/>
      <c r="AG14" s="62"/>
      <c r="AH14" s="62"/>
      <c r="AI14" s="62"/>
      <c r="AJ14" s="69"/>
      <c r="AK14" s="64"/>
      <c r="AL14" s="61"/>
      <c r="AM14" s="61"/>
      <c r="AN14" s="68"/>
      <c r="AO14" s="62"/>
      <c r="AP14" s="62"/>
      <c r="AQ14" s="70"/>
      <c r="AR14" s="71"/>
      <c r="AS14" s="62"/>
      <c r="AT14" s="62"/>
      <c r="AU14" s="72"/>
      <c r="AV14" s="72"/>
      <c r="AW14" s="72"/>
      <c r="AX14" s="73"/>
      <c r="AY14" s="72"/>
      <c r="AZ14" s="72"/>
      <c r="BA14" s="72"/>
    </row>
    <row r="15" spans="1:53" s="44" customFormat="1" ht="15.75" x14ac:dyDescent="0.25">
      <c r="A15" s="61"/>
      <c r="B15" s="62"/>
      <c r="C15" s="62"/>
      <c r="D15" s="61"/>
      <c r="E15" s="63"/>
      <c r="F15" s="64"/>
      <c r="G15" s="63"/>
      <c r="H15" s="65"/>
      <c r="I15" s="65"/>
      <c r="J15" s="62"/>
      <c r="K15" s="65"/>
      <c r="L15" s="65"/>
      <c r="M15" s="65"/>
      <c r="N15" s="62"/>
      <c r="O15" s="61"/>
      <c r="P15" s="61"/>
      <c r="Q15" s="63"/>
      <c r="R15" s="62"/>
      <c r="S15" s="61"/>
      <c r="T15" s="62"/>
      <c r="U15" s="62"/>
      <c r="V15" s="66"/>
      <c r="W15" s="67"/>
      <c r="X15" s="62"/>
      <c r="Y15" s="62"/>
      <c r="Z15" s="68"/>
      <c r="AA15" s="62"/>
      <c r="AB15" s="62"/>
      <c r="AC15" s="69"/>
      <c r="AD15" s="64"/>
      <c r="AE15" s="61"/>
      <c r="AF15" s="61"/>
      <c r="AG15" s="62"/>
      <c r="AH15" s="62"/>
      <c r="AI15" s="62"/>
      <c r="AJ15" s="69"/>
      <c r="AK15" s="64"/>
      <c r="AL15" s="61"/>
      <c r="AM15" s="61"/>
      <c r="AN15" s="68"/>
      <c r="AO15" s="62"/>
      <c r="AP15" s="62"/>
      <c r="AQ15" s="70"/>
      <c r="AR15" s="71"/>
      <c r="AS15" s="62"/>
      <c r="AT15" s="62"/>
      <c r="AU15" s="72"/>
      <c r="AV15" s="72"/>
      <c r="AW15" s="72"/>
      <c r="AX15" s="73"/>
      <c r="AY15" s="72"/>
      <c r="AZ15" s="72"/>
      <c r="BA15" s="72"/>
    </row>
    <row r="16" spans="1:53" s="74" customFormat="1" ht="23.25" x14ac:dyDescent="0.25">
      <c r="A16" s="111" t="s">
        <v>0</v>
      </c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</row>
    <row r="17" spans="1:53" s="74" customFormat="1" ht="23.25" x14ac:dyDescent="0.25">
      <c r="A17" s="108" t="s">
        <v>1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</row>
    <row r="18" spans="1:53" s="74" customFormat="1" ht="21" x14ac:dyDescent="0.25">
      <c r="A18" s="102" t="s">
        <v>2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</row>
    <row r="19" spans="1:53" s="74" customFormat="1" ht="21" x14ac:dyDescent="0.25">
      <c r="A19" s="102" t="s">
        <v>79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</row>
    <row r="20" spans="1:53" s="74" customFormat="1" ht="21" x14ac:dyDescent="0.25">
      <c r="A20" s="102" t="s">
        <v>4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</row>
    <row r="21" spans="1:53" s="77" customFormat="1" ht="21" customHeight="1" x14ac:dyDescent="0.25">
      <c r="A21" s="109" t="s">
        <v>80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4" t="s">
        <v>6</v>
      </c>
      <c r="O21" s="104"/>
      <c r="P21" s="104"/>
      <c r="Q21" s="104"/>
      <c r="R21" s="104"/>
      <c r="S21" s="104"/>
      <c r="T21" s="104" t="s">
        <v>7</v>
      </c>
      <c r="U21" s="104"/>
      <c r="V21" s="104"/>
      <c r="W21" s="104"/>
      <c r="X21" s="104"/>
      <c r="Y21" s="104"/>
      <c r="Z21" s="104" t="s">
        <v>8</v>
      </c>
      <c r="AA21" s="104"/>
      <c r="AB21" s="104"/>
      <c r="AC21" s="104"/>
      <c r="AD21" s="104"/>
      <c r="AE21" s="104"/>
      <c r="AF21" s="104"/>
      <c r="AG21" s="104" t="s">
        <v>9</v>
      </c>
      <c r="AH21" s="104"/>
      <c r="AI21" s="104"/>
      <c r="AJ21" s="104"/>
      <c r="AK21" s="104"/>
      <c r="AL21" s="104"/>
      <c r="AM21" s="104"/>
      <c r="AN21" s="105" t="s">
        <v>10</v>
      </c>
      <c r="AO21" s="105"/>
      <c r="AP21" s="105"/>
      <c r="AQ21" s="105"/>
      <c r="AR21" s="105"/>
      <c r="AS21" s="105"/>
      <c r="AT21" s="105"/>
      <c r="AU21" s="75"/>
      <c r="AV21" s="75"/>
      <c r="AW21" s="75"/>
      <c r="AX21" s="76"/>
      <c r="AY21" s="76"/>
      <c r="AZ21" s="76"/>
      <c r="BA21" s="106" t="s">
        <v>11</v>
      </c>
    </row>
    <row r="22" spans="1:53" s="77" customFormat="1" ht="35.25" customHeight="1" x14ac:dyDescent="0.25">
      <c r="A22" s="109"/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1" t="s">
        <v>12</v>
      </c>
      <c r="O22" s="101"/>
      <c r="P22" s="101"/>
      <c r="Q22" s="101"/>
      <c r="R22" s="101" t="s">
        <v>13</v>
      </c>
      <c r="S22" s="101"/>
      <c r="T22" s="101" t="s">
        <v>12</v>
      </c>
      <c r="U22" s="101"/>
      <c r="V22" s="101"/>
      <c r="W22" s="101"/>
      <c r="X22" s="101" t="s">
        <v>13</v>
      </c>
      <c r="Y22" s="101"/>
      <c r="Z22" s="78"/>
      <c r="AA22" s="101" t="s">
        <v>12</v>
      </c>
      <c r="AB22" s="101"/>
      <c r="AC22" s="101"/>
      <c r="AD22" s="101"/>
      <c r="AE22" s="101" t="s">
        <v>13</v>
      </c>
      <c r="AF22" s="101"/>
      <c r="AG22" s="79"/>
      <c r="AH22" s="79"/>
      <c r="AI22" s="79"/>
      <c r="AJ22" s="101" t="s">
        <v>12</v>
      </c>
      <c r="AK22" s="101"/>
      <c r="AL22" s="101" t="s">
        <v>13</v>
      </c>
      <c r="AM22" s="101"/>
      <c r="AN22" s="78"/>
      <c r="AO22" s="78"/>
      <c r="AP22" s="78"/>
      <c r="AQ22" s="101" t="s">
        <v>12</v>
      </c>
      <c r="AR22" s="101"/>
      <c r="AS22" s="101" t="s">
        <v>13</v>
      </c>
      <c r="AT22" s="101"/>
      <c r="AU22" s="75"/>
      <c r="AV22" s="75"/>
      <c r="AW22" s="75"/>
      <c r="AX22" s="76"/>
      <c r="AY22" s="76"/>
      <c r="AZ22" s="76"/>
      <c r="BA22" s="106"/>
    </row>
    <row r="23" spans="1:53" s="27" customFormat="1" ht="90" x14ac:dyDescent="0.25">
      <c r="A23" s="9" t="s">
        <v>14</v>
      </c>
      <c r="B23" s="10" t="s">
        <v>15</v>
      </c>
      <c r="C23" s="10" t="s">
        <v>16</v>
      </c>
      <c r="D23" s="11" t="s">
        <v>17</v>
      </c>
      <c r="E23" s="12" t="s">
        <v>18</v>
      </c>
      <c r="F23" s="13" t="s">
        <v>12</v>
      </c>
      <c r="G23" s="14" t="s">
        <v>19</v>
      </c>
      <c r="H23" s="15" t="s">
        <v>20</v>
      </c>
      <c r="I23" s="15" t="s">
        <v>21</v>
      </c>
      <c r="J23" s="10" t="s">
        <v>22</v>
      </c>
      <c r="K23" s="15" t="s">
        <v>23</v>
      </c>
      <c r="L23" s="15" t="s">
        <v>24</v>
      </c>
      <c r="M23" s="15" t="s">
        <v>25</v>
      </c>
      <c r="N23" s="16" t="s">
        <v>26</v>
      </c>
      <c r="O23" s="17" t="s">
        <v>27</v>
      </c>
      <c r="P23" s="18" t="s">
        <v>28</v>
      </c>
      <c r="Q23" s="18" t="s">
        <v>29</v>
      </c>
      <c r="R23" s="14" t="s">
        <v>28</v>
      </c>
      <c r="S23" s="19" t="s">
        <v>29</v>
      </c>
      <c r="T23" s="16" t="s">
        <v>26</v>
      </c>
      <c r="U23" s="16" t="s">
        <v>27</v>
      </c>
      <c r="V23" s="18" t="s">
        <v>30</v>
      </c>
      <c r="W23" s="18" t="s">
        <v>31</v>
      </c>
      <c r="X23" s="14" t="s">
        <v>30</v>
      </c>
      <c r="Y23" s="19" t="s">
        <v>31</v>
      </c>
      <c r="Z23" s="20" t="s">
        <v>32</v>
      </c>
      <c r="AA23" s="16" t="s">
        <v>26</v>
      </c>
      <c r="AB23" s="16" t="s">
        <v>27</v>
      </c>
      <c r="AC23" s="18" t="s">
        <v>33</v>
      </c>
      <c r="AD23" s="18" t="s">
        <v>34</v>
      </c>
      <c r="AE23" s="14" t="s">
        <v>33</v>
      </c>
      <c r="AF23" s="19" t="s">
        <v>34</v>
      </c>
      <c r="AG23" s="21" t="s">
        <v>35</v>
      </c>
      <c r="AH23" s="16" t="s">
        <v>26</v>
      </c>
      <c r="AI23" s="16" t="s">
        <v>27</v>
      </c>
      <c r="AJ23" s="22" t="s">
        <v>36</v>
      </c>
      <c r="AK23" s="22" t="s">
        <v>37</v>
      </c>
      <c r="AL23" s="14" t="s">
        <v>36</v>
      </c>
      <c r="AM23" s="14" t="s">
        <v>37</v>
      </c>
      <c r="AN23" s="20" t="s">
        <v>38</v>
      </c>
      <c r="AO23" s="17" t="s">
        <v>26</v>
      </c>
      <c r="AP23" s="17" t="s">
        <v>27</v>
      </c>
      <c r="AQ23" s="18" t="s">
        <v>39</v>
      </c>
      <c r="AR23" s="18" t="s">
        <v>40</v>
      </c>
      <c r="AS23" s="14" t="s">
        <v>39</v>
      </c>
      <c r="AT23" s="19" t="s">
        <v>40</v>
      </c>
      <c r="AU23" s="23" t="s">
        <v>41</v>
      </c>
      <c r="AV23" s="23" t="s">
        <v>42</v>
      </c>
      <c r="AW23" s="23" t="s">
        <v>43</v>
      </c>
      <c r="AX23" s="24" t="s">
        <v>44</v>
      </c>
      <c r="AY23" s="25" t="s">
        <v>45</v>
      </c>
      <c r="AZ23" s="26"/>
      <c r="BA23" s="106"/>
    </row>
    <row r="24" spans="1:53" s="44" customFormat="1" ht="60" x14ac:dyDescent="0.25">
      <c r="A24" s="45">
        <v>1</v>
      </c>
      <c r="B24" s="29" t="s">
        <v>46</v>
      </c>
      <c r="C24" s="29" t="s">
        <v>47</v>
      </c>
      <c r="D24" s="28">
        <v>1</v>
      </c>
      <c r="E24" s="30">
        <v>1</v>
      </c>
      <c r="F24" s="31">
        <f>Q24+W24+AD24+AK24+AR24</f>
        <v>77.938000000000002</v>
      </c>
      <c r="G24" s="32">
        <v>82.58</v>
      </c>
      <c r="H24" s="33" t="s">
        <v>48</v>
      </c>
      <c r="I24" s="33">
        <v>6303506735</v>
      </c>
      <c r="J24" s="29" t="s">
        <v>49</v>
      </c>
      <c r="K24" s="33" t="s">
        <v>49</v>
      </c>
      <c r="L24" s="33" t="s">
        <v>50</v>
      </c>
      <c r="M24" s="33" t="s">
        <v>49</v>
      </c>
      <c r="N24" s="29">
        <v>10</v>
      </c>
      <c r="O24" s="28">
        <v>9.6999999999999993</v>
      </c>
      <c r="P24" s="28">
        <f>O24*9.5</f>
        <v>92.149999999999991</v>
      </c>
      <c r="Q24" s="32">
        <f t="shared" ref="Q24:Q25" si="5">P24*0.2</f>
        <v>18.43</v>
      </c>
      <c r="R24" s="29">
        <v>97</v>
      </c>
      <c r="S24" s="28">
        <v>19.399999999999999</v>
      </c>
      <c r="T24" s="29">
        <v>10</v>
      </c>
      <c r="U24" s="29">
        <v>7.33</v>
      </c>
      <c r="V24" s="34">
        <f>U24*9.5</f>
        <v>69.635000000000005</v>
      </c>
      <c r="W24" s="35">
        <f t="shared" ref="W24:W25" si="6">V24*0.1</f>
        <v>6.9635000000000007</v>
      </c>
      <c r="X24" s="29">
        <v>73.3</v>
      </c>
      <c r="Y24" s="29">
        <v>7.33</v>
      </c>
      <c r="Z24" s="36" t="s">
        <v>51</v>
      </c>
      <c r="AA24" s="29">
        <v>10</v>
      </c>
      <c r="AB24" s="29">
        <v>7.53</v>
      </c>
      <c r="AC24" s="37">
        <f>AB24*9.5</f>
        <v>71.534999999999997</v>
      </c>
      <c r="AD24" s="31">
        <f t="shared" ref="AD24:AD25" si="7">AC24*0.2</f>
        <v>14.307</v>
      </c>
      <c r="AE24" s="28">
        <v>78</v>
      </c>
      <c r="AF24" s="28">
        <v>15.6</v>
      </c>
      <c r="AG24" s="29" t="s">
        <v>52</v>
      </c>
      <c r="AH24" s="29">
        <v>10</v>
      </c>
      <c r="AI24" s="29">
        <v>7.83</v>
      </c>
      <c r="AJ24" s="37">
        <f>AI24*9.5</f>
        <v>74.385000000000005</v>
      </c>
      <c r="AK24" s="31">
        <f t="shared" ref="AK24:AK25" si="8">AJ24*0.3</f>
        <v>22.3155</v>
      </c>
      <c r="AL24" s="28">
        <v>78.3</v>
      </c>
      <c r="AM24" s="28">
        <v>23.49</v>
      </c>
      <c r="AN24" s="36" t="s">
        <v>53</v>
      </c>
      <c r="AO24" s="29">
        <v>10</v>
      </c>
      <c r="AP24" s="29">
        <v>8.3800000000000008</v>
      </c>
      <c r="AQ24" s="38">
        <f>AP24*9.5</f>
        <v>79.610000000000014</v>
      </c>
      <c r="AR24" s="39">
        <f t="shared" ref="AR24:AR25" si="9">AQ24*0.2</f>
        <v>15.922000000000004</v>
      </c>
      <c r="AS24" s="29">
        <v>83.8</v>
      </c>
      <c r="AT24" s="29">
        <v>16.760000000000002</v>
      </c>
      <c r="AU24" s="42"/>
      <c r="AV24" s="42"/>
      <c r="AW24" s="42"/>
      <c r="AX24" s="41">
        <v>18</v>
      </c>
      <c r="AY24" s="42" t="s">
        <v>65</v>
      </c>
      <c r="AZ24" s="42"/>
      <c r="BA24" s="25" t="s">
        <v>81</v>
      </c>
    </row>
    <row r="25" spans="1:53" s="44" customFormat="1" ht="51" x14ac:dyDescent="0.25">
      <c r="A25" s="45">
        <v>2</v>
      </c>
      <c r="B25" s="29" t="s">
        <v>46</v>
      </c>
      <c r="C25" s="29" t="s">
        <v>82</v>
      </c>
      <c r="D25" s="28">
        <v>10</v>
      </c>
      <c r="E25" s="30">
        <v>2</v>
      </c>
      <c r="F25" s="48">
        <f t="shared" ref="F25" si="10">Q25+W25+AD25+AK25+AR25</f>
        <v>68.296666666666681</v>
      </c>
      <c r="G25" s="32">
        <v>68.297399999999996</v>
      </c>
      <c r="H25" s="33" t="s">
        <v>83</v>
      </c>
      <c r="I25" s="33">
        <v>9908416486</v>
      </c>
      <c r="J25" s="29" t="s">
        <v>49</v>
      </c>
      <c r="K25" s="33" t="s">
        <v>49</v>
      </c>
      <c r="L25" s="33" t="s">
        <v>50</v>
      </c>
      <c r="M25" s="33" t="s">
        <v>49</v>
      </c>
      <c r="N25" s="29">
        <v>600</v>
      </c>
      <c r="O25" s="28">
        <v>451</v>
      </c>
      <c r="P25" s="52">
        <f t="shared" ref="P25" si="11">O25/N25*100</f>
        <v>75.166666666666671</v>
      </c>
      <c r="Q25" s="13">
        <f t="shared" si="5"/>
        <v>15.033333333333335</v>
      </c>
      <c r="R25" s="29">
        <v>75.17</v>
      </c>
      <c r="S25" s="28">
        <v>15.034000000000001</v>
      </c>
      <c r="T25" s="29">
        <v>1000</v>
      </c>
      <c r="U25" s="29">
        <v>758</v>
      </c>
      <c r="V25" s="53">
        <f t="shared" ref="V25" si="12">U25/T25*100</f>
        <v>75.8</v>
      </c>
      <c r="W25" s="54">
        <f t="shared" si="6"/>
        <v>7.58</v>
      </c>
      <c r="X25" s="29">
        <v>75.8</v>
      </c>
      <c r="Y25" s="29">
        <v>7.58</v>
      </c>
      <c r="Z25" s="36" t="s">
        <v>51</v>
      </c>
      <c r="AA25" s="29">
        <v>2400</v>
      </c>
      <c r="AB25" s="29">
        <v>1606</v>
      </c>
      <c r="AC25" s="56">
        <f>AB25/AA25*100</f>
        <v>66.916666666666671</v>
      </c>
      <c r="AD25" s="48">
        <f t="shared" si="7"/>
        <v>13.383333333333335</v>
      </c>
      <c r="AE25" s="28">
        <v>66.917000000000002</v>
      </c>
      <c r="AF25" s="28">
        <v>13.382999999999999</v>
      </c>
      <c r="AG25" s="29" t="s">
        <v>52</v>
      </c>
      <c r="AH25" s="29">
        <v>1000</v>
      </c>
      <c r="AI25" s="29">
        <v>615</v>
      </c>
      <c r="AJ25" s="56">
        <f t="shared" ref="AJ25" si="13">AI25/AH25*100</f>
        <v>61.5</v>
      </c>
      <c r="AK25" s="48">
        <f t="shared" si="8"/>
        <v>18.45</v>
      </c>
      <c r="AL25" s="28">
        <v>61.5</v>
      </c>
      <c r="AM25" s="28">
        <v>18.45</v>
      </c>
      <c r="AN25" s="36" t="s">
        <v>53</v>
      </c>
      <c r="AO25" s="29">
        <v>1200</v>
      </c>
      <c r="AP25" s="29">
        <v>831</v>
      </c>
      <c r="AQ25" s="57">
        <f>AP25/AO25*100</f>
        <v>69.25</v>
      </c>
      <c r="AR25" s="58">
        <f t="shared" si="9"/>
        <v>13.850000000000001</v>
      </c>
      <c r="AS25" s="29">
        <v>69.25</v>
      </c>
      <c r="AT25" s="29">
        <v>13.85</v>
      </c>
      <c r="AU25" s="42"/>
      <c r="AV25" s="42"/>
      <c r="AW25" s="42"/>
      <c r="AX25" s="41">
        <v>19</v>
      </c>
      <c r="AY25" s="42" t="s">
        <v>65</v>
      </c>
      <c r="AZ25" s="42"/>
      <c r="BA25" s="42"/>
    </row>
    <row r="26" spans="1:53" s="44" customFormat="1" ht="60" x14ac:dyDescent="0.25">
      <c r="A26" s="45">
        <v>3</v>
      </c>
      <c r="B26" s="46" t="s">
        <v>46</v>
      </c>
      <c r="C26" s="46" t="s">
        <v>84</v>
      </c>
      <c r="D26" s="47">
        <v>25</v>
      </c>
      <c r="E26" s="30">
        <v>3</v>
      </c>
      <c r="F26" s="48">
        <f>Q26+W26+AD26+AK26+AR26</f>
        <v>60.103333333333339</v>
      </c>
      <c r="G26" s="49">
        <v>60.375599999999999</v>
      </c>
      <c r="H26" s="50" t="s">
        <v>85</v>
      </c>
      <c r="I26" s="50">
        <v>7794921337</v>
      </c>
      <c r="J26" s="46" t="s">
        <v>49</v>
      </c>
      <c r="K26" s="50" t="s">
        <v>49</v>
      </c>
      <c r="L26" s="50" t="s">
        <v>50</v>
      </c>
      <c r="M26" s="50" t="s">
        <v>49</v>
      </c>
      <c r="N26" s="46">
        <v>600</v>
      </c>
      <c r="O26" s="47">
        <v>453</v>
      </c>
      <c r="P26" s="52">
        <f>O26/N26*100</f>
        <v>75.5</v>
      </c>
      <c r="Q26" s="13">
        <f>P26*0.2</f>
        <v>15.100000000000001</v>
      </c>
      <c r="R26" s="46">
        <v>75.5</v>
      </c>
      <c r="S26" s="47">
        <v>15.1</v>
      </c>
      <c r="T26" s="46">
        <v>1000</v>
      </c>
      <c r="U26" s="46">
        <v>567</v>
      </c>
      <c r="V26" s="53">
        <f>U26/T26*100</f>
        <v>56.699999999999996</v>
      </c>
      <c r="W26" s="54">
        <f>V26*0.1</f>
        <v>5.67</v>
      </c>
      <c r="X26" s="46">
        <v>56.7</v>
      </c>
      <c r="Y26" s="46">
        <v>5.67</v>
      </c>
      <c r="Z26" s="55" t="s">
        <v>86</v>
      </c>
      <c r="AA26" s="46">
        <v>2400</v>
      </c>
      <c r="AB26" s="46">
        <v>1242</v>
      </c>
      <c r="AC26" s="56">
        <f>AB26/AA26*100</f>
        <v>51.749999999999993</v>
      </c>
      <c r="AD26" s="48">
        <f>AC26*0.2</f>
        <v>10.35</v>
      </c>
      <c r="AE26" s="47">
        <v>53.110999999999997</v>
      </c>
      <c r="AF26" s="47">
        <v>10.622</v>
      </c>
      <c r="AG26" s="46" t="s">
        <v>52</v>
      </c>
      <c r="AH26" s="46">
        <v>1000</v>
      </c>
      <c r="AI26" s="46">
        <v>540</v>
      </c>
      <c r="AJ26" s="56">
        <f>AI26/AH26*100</f>
        <v>54</v>
      </c>
      <c r="AK26" s="48">
        <f>AJ26*0.3</f>
        <v>16.2</v>
      </c>
      <c r="AL26" s="47">
        <v>54</v>
      </c>
      <c r="AM26" s="47">
        <v>16.2</v>
      </c>
      <c r="AN26" s="55" t="s">
        <v>77</v>
      </c>
      <c r="AO26" s="46">
        <v>1200</v>
      </c>
      <c r="AP26" s="46">
        <v>767</v>
      </c>
      <c r="AQ26" s="57">
        <f>AP26/AO26*100</f>
        <v>63.916666666666664</v>
      </c>
      <c r="AR26" s="58">
        <f>AQ26*0.2</f>
        <v>12.783333333333333</v>
      </c>
      <c r="AS26" s="46">
        <v>63.917000000000002</v>
      </c>
      <c r="AT26" s="46">
        <v>12.782999999999999</v>
      </c>
      <c r="AU26" s="60" t="s">
        <v>87</v>
      </c>
      <c r="AV26" s="60" t="s">
        <v>55</v>
      </c>
      <c r="AW26" s="60" t="s">
        <v>56</v>
      </c>
      <c r="AX26" s="41">
        <v>21</v>
      </c>
      <c r="AY26" s="42" t="s">
        <v>65</v>
      </c>
      <c r="AZ26" s="42"/>
      <c r="BA26" s="43" t="s">
        <v>58</v>
      </c>
    </row>
    <row r="27" spans="1:53" s="44" customFormat="1" ht="67.5" customHeight="1" x14ac:dyDescent="0.25">
      <c r="A27" s="45">
        <v>4</v>
      </c>
      <c r="B27" s="46" t="s">
        <v>46</v>
      </c>
      <c r="C27" s="46" t="s">
        <v>88</v>
      </c>
      <c r="D27" s="47">
        <v>17</v>
      </c>
      <c r="E27" s="30">
        <v>4</v>
      </c>
      <c r="F27" s="48">
        <f>Q27+W27+AD27+AK27+AR27</f>
        <v>57.680952380952377</v>
      </c>
      <c r="G27" s="49">
        <v>62.725999999999999</v>
      </c>
      <c r="H27" s="50" t="s">
        <v>89</v>
      </c>
      <c r="I27" s="50">
        <v>9542290702</v>
      </c>
      <c r="J27" s="46" t="s">
        <v>49</v>
      </c>
      <c r="K27" s="50" t="s">
        <v>49</v>
      </c>
      <c r="L27" s="50" t="s">
        <v>50</v>
      </c>
      <c r="M27" s="50" t="s">
        <v>49</v>
      </c>
      <c r="N27" s="46">
        <v>600</v>
      </c>
      <c r="O27" s="47">
        <v>371</v>
      </c>
      <c r="P27" s="52">
        <f>O27/N27*100</f>
        <v>61.833333333333329</v>
      </c>
      <c r="Q27" s="13">
        <f>P27*0.2</f>
        <v>12.366666666666667</v>
      </c>
      <c r="R27" s="46">
        <v>61.83</v>
      </c>
      <c r="S27" s="47">
        <v>12.366</v>
      </c>
      <c r="T27" s="46">
        <v>1000</v>
      </c>
      <c r="U27" s="46">
        <v>597</v>
      </c>
      <c r="V27" s="53">
        <f>U27/T27*100</f>
        <v>59.699999999999996</v>
      </c>
      <c r="W27" s="54">
        <f>V27*0.1</f>
        <v>5.97</v>
      </c>
      <c r="X27" s="46">
        <v>59.7</v>
      </c>
      <c r="Y27" s="46">
        <v>5.97</v>
      </c>
      <c r="Z27" s="55" t="s">
        <v>90</v>
      </c>
      <c r="AA27" s="46">
        <v>1700</v>
      </c>
      <c r="AB27" s="46">
        <v>986</v>
      </c>
      <c r="AC27" s="56">
        <f>AB27/AA27*100</f>
        <v>57.999999999999993</v>
      </c>
      <c r="AD27" s="48">
        <f>AC27*0.2</f>
        <v>11.6</v>
      </c>
      <c r="AE27" s="47">
        <v>58.5</v>
      </c>
      <c r="AF27" s="47">
        <v>11.7</v>
      </c>
      <c r="AG27" s="46" t="s">
        <v>52</v>
      </c>
      <c r="AH27" s="46">
        <v>1000</v>
      </c>
      <c r="AI27" s="46">
        <v>561</v>
      </c>
      <c r="AJ27" s="56">
        <f>AI27/AH27*100</f>
        <v>56.100000000000009</v>
      </c>
      <c r="AK27" s="48">
        <f>AJ27*0.3</f>
        <v>16.830000000000002</v>
      </c>
      <c r="AL27" s="47">
        <v>56.1</v>
      </c>
      <c r="AM27" s="47">
        <v>16.829999999999998</v>
      </c>
      <c r="AN27" s="55" t="s">
        <v>91</v>
      </c>
      <c r="AO27" s="46">
        <v>1400</v>
      </c>
      <c r="AP27" s="46">
        <v>764</v>
      </c>
      <c r="AQ27" s="57">
        <f>AP27/AO27*100</f>
        <v>54.571428571428569</v>
      </c>
      <c r="AR27" s="58">
        <f>AQ27*0.2</f>
        <v>10.914285714285715</v>
      </c>
      <c r="AS27" s="46">
        <v>79.3</v>
      </c>
      <c r="AT27" s="46">
        <v>15.86</v>
      </c>
      <c r="AU27" s="60" t="s">
        <v>92</v>
      </c>
      <c r="AV27" s="60" t="s">
        <v>55</v>
      </c>
      <c r="AW27" s="60" t="s">
        <v>56</v>
      </c>
      <c r="AX27" s="41">
        <v>20</v>
      </c>
      <c r="AY27" s="42" t="s">
        <v>65</v>
      </c>
      <c r="AZ27" s="42"/>
      <c r="BA27" s="43" t="s">
        <v>58</v>
      </c>
    </row>
    <row r="28" spans="1:53" s="44" customFormat="1" ht="69.75" customHeight="1" x14ac:dyDescent="0.25">
      <c r="A28" s="45">
        <v>5</v>
      </c>
      <c r="B28" s="80" t="s">
        <v>46</v>
      </c>
      <c r="C28" s="80" t="s">
        <v>93</v>
      </c>
      <c r="D28" s="81">
        <v>14</v>
      </c>
      <c r="E28" s="30">
        <v>5</v>
      </c>
      <c r="F28" s="82">
        <v>66.592699999999994</v>
      </c>
      <c r="G28" s="11">
        <v>66.592699999999994</v>
      </c>
      <c r="H28" s="83" t="s">
        <v>94</v>
      </c>
      <c r="I28" s="83">
        <v>9704932659</v>
      </c>
      <c r="J28" s="80" t="s">
        <v>49</v>
      </c>
      <c r="K28" s="83" t="s">
        <v>49</v>
      </c>
      <c r="L28" s="83" t="s">
        <v>95</v>
      </c>
      <c r="M28" s="83" t="s">
        <v>49</v>
      </c>
      <c r="N28" s="80"/>
      <c r="O28" s="81"/>
      <c r="P28" s="52">
        <f>O28*9.5</f>
        <v>0</v>
      </c>
      <c r="Q28" s="13">
        <f>P28*0.2</f>
        <v>0</v>
      </c>
      <c r="R28" s="80">
        <v>72.83</v>
      </c>
      <c r="S28" s="81">
        <v>14.566000000000001</v>
      </c>
      <c r="T28" s="80"/>
      <c r="U28" s="80"/>
      <c r="V28" s="53">
        <f>U28*9.5</f>
        <v>0</v>
      </c>
      <c r="W28" s="54">
        <f>V28*0.1</f>
        <v>0</v>
      </c>
      <c r="X28" s="80">
        <v>84.7</v>
      </c>
      <c r="Y28" s="80">
        <v>8.4700000000000006</v>
      </c>
      <c r="Z28" s="84" t="s">
        <v>96</v>
      </c>
      <c r="AA28" s="80"/>
      <c r="AB28" s="80"/>
      <c r="AC28" s="56">
        <f>AB28*9.5</f>
        <v>0</v>
      </c>
      <c r="AD28" s="48">
        <f>AC28*0.2</f>
        <v>0</v>
      </c>
      <c r="AE28" s="81">
        <v>57.783000000000001</v>
      </c>
      <c r="AF28" s="81">
        <v>11.557</v>
      </c>
      <c r="AG28" s="80" t="s">
        <v>52</v>
      </c>
      <c r="AH28" s="80"/>
      <c r="AI28" s="80"/>
      <c r="AJ28" s="56">
        <f>AI28*9.5</f>
        <v>0</v>
      </c>
      <c r="AK28" s="48">
        <f>AJ28*0.3</f>
        <v>0</v>
      </c>
      <c r="AL28" s="81">
        <v>66.667000000000002</v>
      </c>
      <c r="AM28" s="81">
        <v>20</v>
      </c>
      <c r="AN28" s="84" t="s">
        <v>97</v>
      </c>
      <c r="AO28" s="80"/>
      <c r="AP28" s="80"/>
      <c r="AQ28" s="57">
        <f>AP28*9.5</f>
        <v>0</v>
      </c>
      <c r="AR28" s="58">
        <f>AQ28*0.2</f>
        <v>0</v>
      </c>
      <c r="AS28" s="80">
        <v>60</v>
      </c>
      <c r="AT28" s="80">
        <v>12</v>
      </c>
      <c r="AU28" s="42"/>
      <c r="AV28" s="42"/>
      <c r="AW28" s="42"/>
      <c r="AX28" s="41">
        <v>17</v>
      </c>
      <c r="AY28" s="42" t="s">
        <v>65</v>
      </c>
      <c r="AZ28" s="42"/>
      <c r="BA28" s="25" t="s">
        <v>98</v>
      </c>
    </row>
    <row r="29" spans="1:53" s="44" customFormat="1" ht="42" customHeight="1" x14ac:dyDescent="0.25">
      <c r="A29" s="61"/>
      <c r="B29" s="62"/>
      <c r="C29" s="62"/>
      <c r="D29" s="61"/>
      <c r="E29" s="63"/>
      <c r="F29" s="64"/>
      <c r="G29" s="63"/>
      <c r="H29" s="65"/>
      <c r="I29" s="65"/>
      <c r="J29" s="62"/>
      <c r="K29" s="65"/>
      <c r="L29" s="65"/>
      <c r="M29" s="65"/>
      <c r="N29" s="62"/>
      <c r="O29" s="61"/>
      <c r="P29" s="61"/>
      <c r="Q29" s="63"/>
      <c r="R29" s="62"/>
      <c r="S29" s="61"/>
      <c r="T29" s="62"/>
      <c r="U29" s="62"/>
      <c r="V29" s="66"/>
      <c r="W29" s="67"/>
      <c r="X29" s="62"/>
      <c r="Y29" s="62"/>
      <c r="Z29" s="68"/>
      <c r="AA29" s="62"/>
      <c r="AB29" s="62"/>
      <c r="AC29" s="69"/>
      <c r="AD29" s="64"/>
      <c r="AE29" s="61"/>
      <c r="AF29" s="61"/>
      <c r="AG29" s="62"/>
      <c r="AH29" s="62"/>
      <c r="AI29" s="62"/>
      <c r="AJ29" s="69"/>
      <c r="AK29" s="64"/>
      <c r="AL29" s="61"/>
      <c r="AM29" s="61"/>
      <c r="AN29" s="68"/>
      <c r="AO29" s="62"/>
      <c r="AP29" s="62"/>
      <c r="AQ29" s="70"/>
      <c r="AR29" s="71"/>
      <c r="AS29" s="62"/>
      <c r="AT29" s="62"/>
      <c r="AU29" s="72"/>
      <c r="AV29" s="72"/>
      <c r="AW29" s="72"/>
      <c r="AX29" s="73"/>
      <c r="AY29" s="72"/>
      <c r="AZ29" s="72"/>
      <c r="BA29" s="72"/>
    </row>
    <row r="30" spans="1:53" s="44" customFormat="1" ht="23.25" x14ac:dyDescent="0.25">
      <c r="A30" s="107" t="s">
        <v>0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</row>
    <row r="31" spans="1:53" s="44" customFormat="1" ht="23.25" x14ac:dyDescent="0.25">
      <c r="A31" s="108" t="s">
        <v>1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8"/>
      <c r="AY31" s="108"/>
      <c r="AZ31" s="108"/>
      <c r="BA31" s="108"/>
    </row>
    <row r="32" spans="1:53" s="44" customFormat="1" ht="21" x14ac:dyDescent="0.25">
      <c r="A32" s="102" t="s">
        <v>2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2"/>
      <c r="AX32" s="102"/>
      <c r="AY32" s="102"/>
      <c r="AZ32" s="102"/>
      <c r="BA32" s="102"/>
    </row>
    <row r="33" spans="1:53" s="44" customFormat="1" ht="21" x14ac:dyDescent="0.25">
      <c r="A33" s="102" t="s">
        <v>99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</row>
    <row r="34" spans="1:53" s="44" customFormat="1" ht="21" x14ac:dyDescent="0.25">
      <c r="A34" s="102" t="s">
        <v>4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</row>
    <row r="35" spans="1:53" s="77" customFormat="1" ht="21" customHeight="1" x14ac:dyDescent="0.25">
      <c r="A35" s="103" t="s">
        <v>100</v>
      </c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4" t="s">
        <v>6</v>
      </c>
      <c r="O35" s="104"/>
      <c r="P35" s="104"/>
      <c r="Q35" s="104"/>
      <c r="R35" s="104"/>
      <c r="S35" s="104"/>
      <c r="T35" s="104" t="s">
        <v>7</v>
      </c>
      <c r="U35" s="104"/>
      <c r="V35" s="104"/>
      <c r="W35" s="104"/>
      <c r="X35" s="104"/>
      <c r="Y35" s="104"/>
      <c r="Z35" s="104" t="s">
        <v>8</v>
      </c>
      <c r="AA35" s="104"/>
      <c r="AB35" s="104"/>
      <c r="AC35" s="104"/>
      <c r="AD35" s="104"/>
      <c r="AE35" s="104"/>
      <c r="AF35" s="104"/>
      <c r="AG35" s="104" t="s">
        <v>9</v>
      </c>
      <c r="AH35" s="104"/>
      <c r="AI35" s="104"/>
      <c r="AJ35" s="104"/>
      <c r="AK35" s="104"/>
      <c r="AL35" s="104"/>
      <c r="AM35" s="104"/>
      <c r="AN35" s="105" t="s">
        <v>10</v>
      </c>
      <c r="AO35" s="105"/>
      <c r="AP35" s="105"/>
      <c r="AQ35" s="105"/>
      <c r="AR35" s="105"/>
      <c r="AS35" s="105"/>
      <c r="AT35" s="105"/>
      <c r="AU35" s="75"/>
      <c r="AV35" s="75"/>
      <c r="AW35" s="75"/>
      <c r="AX35" s="76"/>
      <c r="AY35" s="76"/>
      <c r="AZ35" s="76"/>
      <c r="BA35" s="106" t="s">
        <v>11</v>
      </c>
    </row>
    <row r="36" spans="1:53" s="77" customFormat="1" ht="35.25" customHeight="1" x14ac:dyDescent="0.25">
      <c r="A36" s="103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1" t="s">
        <v>12</v>
      </c>
      <c r="O36" s="101"/>
      <c r="P36" s="101"/>
      <c r="Q36" s="101"/>
      <c r="R36" s="101" t="s">
        <v>13</v>
      </c>
      <c r="S36" s="101"/>
      <c r="T36" s="101" t="s">
        <v>12</v>
      </c>
      <c r="U36" s="101"/>
      <c r="V36" s="101"/>
      <c r="W36" s="101"/>
      <c r="X36" s="101" t="s">
        <v>13</v>
      </c>
      <c r="Y36" s="101"/>
      <c r="Z36" s="78"/>
      <c r="AA36" s="101" t="s">
        <v>12</v>
      </c>
      <c r="AB36" s="101"/>
      <c r="AC36" s="101"/>
      <c r="AD36" s="101"/>
      <c r="AE36" s="101" t="s">
        <v>13</v>
      </c>
      <c r="AF36" s="101"/>
      <c r="AG36" s="79"/>
      <c r="AH36" s="79"/>
      <c r="AI36" s="79"/>
      <c r="AJ36" s="101" t="s">
        <v>12</v>
      </c>
      <c r="AK36" s="101"/>
      <c r="AL36" s="101" t="s">
        <v>13</v>
      </c>
      <c r="AM36" s="101"/>
      <c r="AN36" s="78"/>
      <c r="AO36" s="78"/>
      <c r="AP36" s="78"/>
      <c r="AQ36" s="101" t="s">
        <v>12</v>
      </c>
      <c r="AR36" s="101"/>
      <c r="AS36" s="101" t="s">
        <v>13</v>
      </c>
      <c r="AT36" s="101"/>
      <c r="AU36" s="75"/>
      <c r="AV36" s="75"/>
      <c r="AW36" s="75"/>
      <c r="AX36" s="76"/>
      <c r="AY36" s="76"/>
      <c r="AZ36" s="76"/>
      <c r="BA36" s="106"/>
    </row>
    <row r="37" spans="1:53" s="27" customFormat="1" ht="76.900000000000006" customHeight="1" x14ac:dyDescent="0.25">
      <c r="A37" s="9" t="s">
        <v>14</v>
      </c>
      <c r="B37" s="10" t="s">
        <v>15</v>
      </c>
      <c r="C37" s="10" t="s">
        <v>16</v>
      </c>
      <c r="D37" s="11" t="s">
        <v>17</v>
      </c>
      <c r="E37" s="12" t="s">
        <v>18</v>
      </c>
      <c r="F37" s="13" t="s">
        <v>12</v>
      </c>
      <c r="G37" s="14" t="s">
        <v>19</v>
      </c>
      <c r="H37" s="15" t="s">
        <v>20</v>
      </c>
      <c r="I37" s="15" t="s">
        <v>21</v>
      </c>
      <c r="J37" s="10" t="s">
        <v>22</v>
      </c>
      <c r="K37" s="15" t="s">
        <v>23</v>
      </c>
      <c r="L37" s="15" t="s">
        <v>24</v>
      </c>
      <c r="M37" s="15" t="s">
        <v>25</v>
      </c>
      <c r="N37" s="16" t="s">
        <v>26</v>
      </c>
      <c r="O37" s="17" t="s">
        <v>27</v>
      </c>
      <c r="P37" s="18" t="s">
        <v>28</v>
      </c>
      <c r="Q37" s="18" t="s">
        <v>29</v>
      </c>
      <c r="R37" s="14" t="s">
        <v>28</v>
      </c>
      <c r="S37" s="19" t="s">
        <v>29</v>
      </c>
      <c r="T37" s="16" t="s">
        <v>26</v>
      </c>
      <c r="U37" s="16" t="s">
        <v>27</v>
      </c>
      <c r="V37" s="18" t="s">
        <v>30</v>
      </c>
      <c r="W37" s="18" t="s">
        <v>31</v>
      </c>
      <c r="X37" s="14" t="s">
        <v>30</v>
      </c>
      <c r="Y37" s="19" t="s">
        <v>31</v>
      </c>
      <c r="Z37" s="20" t="s">
        <v>32</v>
      </c>
      <c r="AA37" s="16" t="s">
        <v>26</v>
      </c>
      <c r="AB37" s="16" t="s">
        <v>27</v>
      </c>
      <c r="AC37" s="18" t="s">
        <v>33</v>
      </c>
      <c r="AD37" s="18" t="s">
        <v>34</v>
      </c>
      <c r="AE37" s="14" t="s">
        <v>33</v>
      </c>
      <c r="AF37" s="19" t="s">
        <v>34</v>
      </c>
      <c r="AG37" s="21" t="s">
        <v>35</v>
      </c>
      <c r="AH37" s="16" t="s">
        <v>26</v>
      </c>
      <c r="AI37" s="16" t="s">
        <v>27</v>
      </c>
      <c r="AJ37" s="22" t="s">
        <v>36</v>
      </c>
      <c r="AK37" s="22" t="s">
        <v>37</v>
      </c>
      <c r="AL37" s="14" t="s">
        <v>36</v>
      </c>
      <c r="AM37" s="14" t="s">
        <v>37</v>
      </c>
      <c r="AN37" s="20" t="s">
        <v>38</v>
      </c>
      <c r="AO37" s="17" t="s">
        <v>26</v>
      </c>
      <c r="AP37" s="17" t="s">
        <v>27</v>
      </c>
      <c r="AQ37" s="18" t="s">
        <v>39</v>
      </c>
      <c r="AR37" s="18" t="s">
        <v>40</v>
      </c>
      <c r="AS37" s="14" t="s">
        <v>39</v>
      </c>
      <c r="AT37" s="19" t="s">
        <v>40</v>
      </c>
      <c r="AU37" s="23" t="s">
        <v>41</v>
      </c>
      <c r="AV37" s="23" t="s">
        <v>42</v>
      </c>
      <c r="AW37" s="23" t="s">
        <v>43</v>
      </c>
      <c r="AX37" s="24" t="s">
        <v>44</v>
      </c>
      <c r="AY37" s="25" t="s">
        <v>45</v>
      </c>
      <c r="AZ37" s="26"/>
      <c r="BA37" s="106"/>
    </row>
    <row r="38" spans="1:53" s="44" customFormat="1" ht="60" x14ac:dyDescent="0.25">
      <c r="A38" s="85">
        <v>1</v>
      </c>
      <c r="B38" s="60" t="s">
        <v>46</v>
      </c>
      <c r="C38" s="60" t="s">
        <v>101</v>
      </c>
      <c r="D38" s="86">
        <v>11</v>
      </c>
      <c r="E38" s="87">
        <v>1</v>
      </c>
      <c r="F38" s="48">
        <f>Q38+W38+AD38+AK38+AR38</f>
        <v>66.639096491228074</v>
      </c>
      <c r="G38" s="88">
        <v>68.169200000000004</v>
      </c>
      <c r="H38" s="89" t="s">
        <v>102</v>
      </c>
      <c r="I38" s="89">
        <v>9492078158</v>
      </c>
      <c r="J38" s="60" t="s">
        <v>49</v>
      </c>
      <c r="K38" s="89" t="s">
        <v>49</v>
      </c>
      <c r="L38" s="89" t="s">
        <v>103</v>
      </c>
      <c r="M38" s="89" t="s">
        <v>49</v>
      </c>
      <c r="N38" s="60">
        <v>600</v>
      </c>
      <c r="O38" s="86">
        <v>388</v>
      </c>
      <c r="P38" s="52">
        <f>O38/N38*100</f>
        <v>64.666666666666657</v>
      </c>
      <c r="Q38" s="13">
        <f>P38*0.2</f>
        <v>12.933333333333332</v>
      </c>
      <c r="R38" s="60">
        <v>64.67</v>
      </c>
      <c r="S38" s="86">
        <v>12.933999999999999</v>
      </c>
      <c r="T38" s="60">
        <v>1000</v>
      </c>
      <c r="U38" s="60">
        <v>684</v>
      </c>
      <c r="V38" s="53">
        <f>U38/T38*100</f>
        <v>68.400000000000006</v>
      </c>
      <c r="W38" s="54">
        <f>V38*0.1</f>
        <v>6.8400000000000007</v>
      </c>
      <c r="X38" s="60">
        <v>68.400000000000006</v>
      </c>
      <c r="Y38" s="60">
        <v>6.84</v>
      </c>
      <c r="Z38" s="90" t="s">
        <v>104</v>
      </c>
      <c r="AA38" s="60">
        <v>1900</v>
      </c>
      <c r="AB38" s="60">
        <v>1150</v>
      </c>
      <c r="AC38" s="56">
        <f>AB38/AA38*100</f>
        <v>60.526315789473685</v>
      </c>
      <c r="AD38" s="48">
        <f>AC38*0.2</f>
        <v>12.105263157894738</v>
      </c>
      <c r="AE38" s="86">
        <v>60.526000000000003</v>
      </c>
      <c r="AF38" s="86">
        <v>12.105</v>
      </c>
      <c r="AG38" s="60" t="s">
        <v>52</v>
      </c>
      <c r="AH38" s="60">
        <v>10</v>
      </c>
      <c r="AI38" s="60">
        <v>6.73</v>
      </c>
      <c r="AJ38" s="56">
        <f>AI38*9.5</f>
        <v>63.935000000000002</v>
      </c>
      <c r="AK38" s="48">
        <f>AJ38*0.3</f>
        <v>19.180499999999999</v>
      </c>
      <c r="AL38" s="86">
        <v>66.3</v>
      </c>
      <c r="AM38" s="86">
        <v>19.89</v>
      </c>
      <c r="AN38" s="90" t="s">
        <v>63</v>
      </c>
      <c r="AO38" s="60">
        <v>10</v>
      </c>
      <c r="AP38" s="60">
        <v>8.1999999999999993</v>
      </c>
      <c r="AQ38" s="57">
        <f>AP38*9.5</f>
        <v>77.899999999999991</v>
      </c>
      <c r="AR38" s="58">
        <f>AQ38*0.2</f>
        <v>15.579999999999998</v>
      </c>
      <c r="AS38" s="60">
        <v>82</v>
      </c>
      <c r="AT38" s="60">
        <v>16.399999999999999</v>
      </c>
      <c r="AU38" s="60" t="s">
        <v>64</v>
      </c>
      <c r="AV38" s="60" t="s">
        <v>55</v>
      </c>
      <c r="AW38" s="60" t="s">
        <v>56</v>
      </c>
      <c r="AX38" s="41">
        <v>24</v>
      </c>
      <c r="AY38" s="42" t="s">
        <v>65</v>
      </c>
      <c r="AZ38" s="42"/>
      <c r="BA38" s="43" t="s">
        <v>58</v>
      </c>
    </row>
    <row r="39" spans="1:53" s="44" customFormat="1" ht="45" customHeight="1" x14ac:dyDescent="0.25">
      <c r="A39" s="85">
        <v>2</v>
      </c>
      <c r="B39" s="40" t="s">
        <v>46</v>
      </c>
      <c r="C39" s="40" t="s">
        <v>105</v>
      </c>
      <c r="D39" s="91">
        <v>24</v>
      </c>
      <c r="E39" s="87">
        <v>2</v>
      </c>
      <c r="F39" s="48">
        <f>Q39+W39+AD39+AK39+AR39</f>
        <v>60.59142857142858</v>
      </c>
      <c r="G39" s="92">
        <v>60.5914</v>
      </c>
      <c r="H39" s="93" t="s">
        <v>106</v>
      </c>
      <c r="I39" s="93">
        <v>8096351515</v>
      </c>
      <c r="J39" s="40" t="s">
        <v>49</v>
      </c>
      <c r="K39" s="93" t="s">
        <v>49</v>
      </c>
      <c r="L39" s="93" t="s">
        <v>103</v>
      </c>
      <c r="M39" s="93" t="s">
        <v>49</v>
      </c>
      <c r="N39" s="40">
        <v>600</v>
      </c>
      <c r="O39" s="91">
        <v>384</v>
      </c>
      <c r="P39" s="52">
        <f>O39/N39*100</f>
        <v>64</v>
      </c>
      <c r="Q39" s="13">
        <f>P39*0.2</f>
        <v>12.8</v>
      </c>
      <c r="R39" s="40">
        <v>64</v>
      </c>
      <c r="S39" s="91">
        <v>12.8</v>
      </c>
      <c r="T39" s="40">
        <v>1000</v>
      </c>
      <c r="U39" s="40">
        <v>605</v>
      </c>
      <c r="V39" s="53">
        <f>U39/T39*100</f>
        <v>60.5</v>
      </c>
      <c r="W39" s="54">
        <f>V39*0.1</f>
        <v>6.0500000000000007</v>
      </c>
      <c r="X39" s="40">
        <v>60.5</v>
      </c>
      <c r="Y39" s="40">
        <v>6.05</v>
      </c>
      <c r="Z39" s="94" t="s">
        <v>107</v>
      </c>
      <c r="AA39" s="40">
        <v>2100</v>
      </c>
      <c r="AB39" s="40">
        <v>1208</v>
      </c>
      <c r="AC39" s="56">
        <f>AB39/AA39*100</f>
        <v>57.523809523809518</v>
      </c>
      <c r="AD39" s="48">
        <f>AC39*0.2</f>
        <v>11.504761904761905</v>
      </c>
      <c r="AE39" s="91">
        <v>57.524000000000001</v>
      </c>
      <c r="AF39" s="91">
        <v>11.505000000000001</v>
      </c>
      <c r="AG39" s="40" t="s">
        <v>52</v>
      </c>
      <c r="AH39" s="40">
        <v>1000</v>
      </c>
      <c r="AI39" s="40">
        <v>584</v>
      </c>
      <c r="AJ39" s="56">
        <f>AI39/AH39*100</f>
        <v>58.4</v>
      </c>
      <c r="AK39" s="48">
        <f>AJ39*0.3</f>
        <v>17.52</v>
      </c>
      <c r="AL39" s="91">
        <v>58.4</v>
      </c>
      <c r="AM39" s="91">
        <v>17.52</v>
      </c>
      <c r="AN39" s="94" t="s">
        <v>63</v>
      </c>
      <c r="AO39" s="40">
        <v>1200</v>
      </c>
      <c r="AP39" s="40">
        <v>763</v>
      </c>
      <c r="AQ39" s="57">
        <f>AP39/AO39*100</f>
        <v>63.583333333333336</v>
      </c>
      <c r="AR39" s="58">
        <f>AQ39*0.2</f>
        <v>12.716666666666669</v>
      </c>
      <c r="AS39" s="40">
        <v>63.582999999999998</v>
      </c>
      <c r="AT39" s="40">
        <v>12.717000000000001</v>
      </c>
      <c r="AU39" s="40" t="s">
        <v>108</v>
      </c>
      <c r="AV39" s="40" t="s">
        <v>55</v>
      </c>
      <c r="AW39" s="40" t="s">
        <v>56</v>
      </c>
      <c r="AX39" s="41">
        <v>26</v>
      </c>
      <c r="AY39" s="42" t="s">
        <v>57</v>
      </c>
      <c r="AZ39" s="42"/>
      <c r="BA39" s="42"/>
    </row>
    <row r="40" spans="1:53" s="44" customFormat="1" ht="45" customHeight="1" x14ac:dyDescent="0.25">
      <c r="A40" s="85">
        <v>3</v>
      </c>
      <c r="B40" s="60" t="s">
        <v>46</v>
      </c>
      <c r="C40" s="60" t="s">
        <v>109</v>
      </c>
      <c r="D40" s="86">
        <v>29</v>
      </c>
      <c r="E40" s="87">
        <v>3</v>
      </c>
      <c r="F40" s="48">
        <f>Q40+W40+AD40+AK40+AR40</f>
        <v>57.632222222222218</v>
      </c>
      <c r="G40" s="88">
        <v>58.298999999999999</v>
      </c>
      <c r="H40" s="89" t="s">
        <v>110</v>
      </c>
      <c r="I40" s="89">
        <v>9493223072</v>
      </c>
      <c r="J40" s="60" t="s">
        <v>49</v>
      </c>
      <c r="K40" s="89" t="s">
        <v>49</v>
      </c>
      <c r="L40" s="89" t="s">
        <v>103</v>
      </c>
      <c r="M40" s="89" t="s">
        <v>49</v>
      </c>
      <c r="N40" s="60">
        <v>600</v>
      </c>
      <c r="O40" s="86">
        <v>250</v>
      </c>
      <c r="P40" s="52">
        <f>O40/N40*100</f>
        <v>41.666666666666671</v>
      </c>
      <c r="Q40" s="13">
        <f>P40*0.2</f>
        <v>8.3333333333333339</v>
      </c>
      <c r="R40" s="60">
        <v>45</v>
      </c>
      <c r="S40" s="86">
        <v>9</v>
      </c>
      <c r="T40" s="60">
        <v>1000</v>
      </c>
      <c r="U40" s="60">
        <v>696</v>
      </c>
      <c r="V40" s="53">
        <f>U40/T40*100</f>
        <v>69.599999999999994</v>
      </c>
      <c r="W40" s="54">
        <f>V40*0.1</f>
        <v>6.96</v>
      </c>
      <c r="X40" s="60">
        <v>69.599999999999994</v>
      </c>
      <c r="Y40" s="60">
        <v>6.96</v>
      </c>
      <c r="Z40" s="90" t="s">
        <v>90</v>
      </c>
      <c r="AA40" s="60">
        <v>1800</v>
      </c>
      <c r="AB40" s="60">
        <v>1040</v>
      </c>
      <c r="AC40" s="56">
        <f>AB40/AA40*100</f>
        <v>57.777777777777771</v>
      </c>
      <c r="AD40" s="48">
        <f>AC40*0.2</f>
        <v>11.555555555555555</v>
      </c>
      <c r="AE40" s="86">
        <v>57.777999999999999</v>
      </c>
      <c r="AF40" s="86">
        <v>11.555999999999999</v>
      </c>
      <c r="AG40" s="60" t="s">
        <v>52</v>
      </c>
      <c r="AH40" s="60">
        <v>1000</v>
      </c>
      <c r="AI40" s="60">
        <v>600</v>
      </c>
      <c r="AJ40" s="56">
        <f>AI40/AH40*100</f>
        <v>60</v>
      </c>
      <c r="AK40" s="48">
        <f>AJ40*0.3</f>
        <v>18</v>
      </c>
      <c r="AL40" s="86">
        <v>60</v>
      </c>
      <c r="AM40" s="86">
        <v>18</v>
      </c>
      <c r="AN40" s="90" t="s">
        <v>97</v>
      </c>
      <c r="AO40" s="60">
        <v>1200</v>
      </c>
      <c r="AP40" s="60">
        <v>767</v>
      </c>
      <c r="AQ40" s="57">
        <f>AP40/AO40*100</f>
        <v>63.916666666666664</v>
      </c>
      <c r="AR40" s="58">
        <f>AQ40*0.2</f>
        <v>12.783333333333333</v>
      </c>
      <c r="AS40" s="60">
        <v>63.917000000000002</v>
      </c>
      <c r="AT40" s="60">
        <v>12.782999999999999</v>
      </c>
      <c r="AU40" s="60" t="s">
        <v>111</v>
      </c>
      <c r="AV40" s="60" t="s">
        <v>55</v>
      </c>
      <c r="AW40" s="60" t="s">
        <v>56</v>
      </c>
      <c r="AX40" s="41">
        <v>27</v>
      </c>
      <c r="AY40" s="42" t="s">
        <v>65</v>
      </c>
      <c r="AZ40" s="42"/>
      <c r="BA40" s="43" t="s">
        <v>58</v>
      </c>
    </row>
    <row r="41" spans="1:53" s="44" customFormat="1" ht="45" customHeight="1" x14ac:dyDescent="0.25">
      <c r="A41" s="85">
        <v>4</v>
      </c>
      <c r="B41" s="42" t="s">
        <v>46</v>
      </c>
      <c r="C41" s="42" t="s">
        <v>112</v>
      </c>
      <c r="D41" s="41">
        <v>7</v>
      </c>
      <c r="E41" s="87">
        <v>4</v>
      </c>
      <c r="F41" s="25">
        <v>70.114000000000004</v>
      </c>
      <c r="G41" s="25">
        <v>70.114000000000004</v>
      </c>
      <c r="H41" s="95" t="s">
        <v>113</v>
      </c>
      <c r="I41" s="95">
        <v>8074902258</v>
      </c>
      <c r="J41" s="42" t="s">
        <v>49</v>
      </c>
      <c r="K41" s="95" t="s">
        <v>49</v>
      </c>
      <c r="L41" s="95" t="s">
        <v>103</v>
      </c>
      <c r="M41" s="95" t="s">
        <v>49</v>
      </c>
      <c r="N41" s="42"/>
      <c r="O41" s="41"/>
      <c r="P41" s="52">
        <f>O41*9.5</f>
        <v>0</v>
      </c>
      <c r="Q41" s="13">
        <f>P41*0.2</f>
        <v>0</v>
      </c>
      <c r="R41" s="42">
        <v>76.17</v>
      </c>
      <c r="S41" s="41">
        <v>15.234</v>
      </c>
      <c r="T41" s="42"/>
      <c r="U41" s="42"/>
      <c r="V41" s="53">
        <f>U41*9.5</f>
        <v>0</v>
      </c>
      <c r="W41" s="54">
        <f>V41*0.1</f>
        <v>0</v>
      </c>
      <c r="X41" s="42">
        <v>69.599999999999994</v>
      </c>
      <c r="Y41" s="42">
        <v>6.96</v>
      </c>
      <c r="Z41" s="96" t="s">
        <v>114</v>
      </c>
      <c r="AA41" s="42"/>
      <c r="AB41" s="42"/>
      <c r="AC41" s="56">
        <f>AB41*9.5</f>
        <v>0</v>
      </c>
      <c r="AD41" s="48">
        <f>AC41*0.2</f>
        <v>0</v>
      </c>
      <c r="AE41" s="41">
        <v>68.75</v>
      </c>
      <c r="AF41" s="41">
        <v>13.75</v>
      </c>
      <c r="AG41" s="42" t="s">
        <v>52</v>
      </c>
      <c r="AH41" s="42"/>
      <c r="AI41" s="42"/>
      <c r="AJ41" s="56">
        <f>AI41*9.5</f>
        <v>0</v>
      </c>
      <c r="AK41" s="48">
        <f>AJ41*0.3</f>
        <v>0</v>
      </c>
      <c r="AL41" s="41">
        <v>60.7</v>
      </c>
      <c r="AM41" s="41">
        <v>18.21</v>
      </c>
      <c r="AN41" s="96" t="s">
        <v>115</v>
      </c>
      <c r="AO41" s="42"/>
      <c r="AP41" s="42"/>
      <c r="AQ41" s="57">
        <f>AP41*9.5</f>
        <v>0</v>
      </c>
      <c r="AR41" s="58">
        <f>AQ41*0.2</f>
        <v>0</v>
      </c>
      <c r="AS41" s="42">
        <v>79.8</v>
      </c>
      <c r="AT41" s="42">
        <v>15.96</v>
      </c>
      <c r="AU41" s="42"/>
      <c r="AV41" s="42"/>
      <c r="AW41" s="42"/>
      <c r="AX41" s="41">
        <v>23</v>
      </c>
      <c r="AY41" s="42" t="s">
        <v>65</v>
      </c>
      <c r="AZ41" s="42"/>
      <c r="BA41" s="25" t="s">
        <v>98</v>
      </c>
    </row>
    <row r="42" spans="1:53" s="44" customFormat="1" ht="45" customHeight="1" x14ac:dyDescent="0.25">
      <c r="A42" s="85">
        <v>5</v>
      </c>
      <c r="B42" s="42" t="s">
        <v>46</v>
      </c>
      <c r="C42" s="42" t="s">
        <v>116</v>
      </c>
      <c r="D42" s="41">
        <v>18</v>
      </c>
      <c r="E42" s="87">
        <v>5</v>
      </c>
      <c r="F42" s="25">
        <v>62.557600000000001</v>
      </c>
      <c r="G42" s="25">
        <v>62.557600000000001</v>
      </c>
      <c r="H42" s="95" t="s">
        <v>117</v>
      </c>
      <c r="I42" s="95">
        <v>9398356327</v>
      </c>
      <c r="J42" s="42" t="s">
        <v>49</v>
      </c>
      <c r="K42" s="95" t="s">
        <v>49</v>
      </c>
      <c r="L42" s="95" t="s">
        <v>103</v>
      </c>
      <c r="M42" s="95" t="s">
        <v>49</v>
      </c>
      <c r="N42" s="42"/>
      <c r="O42" s="41"/>
      <c r="P42" s="52">
        <f>O42*9.5</f>
        <v>0</v>
      </c>
      <c r="Q42" s="13">
        <f>P42*0.2</f>
        <v>0</v>
      </c>
      <c r="R42" s="42">
        <v>59.83</v>
      </c>
      <c r="S42" s="41">
        <v>11.965999999999999</v>
      </c>
      <c r="T42" s="42"/>
      <c r="U42" s="42"/>
      <c r="V42" s="53">
        <f>U42*9.5</f>
        <v>0</v>
      </c>
      <c r="W42" s="54">
        <f>V42*0.1</f>
        <v>0</v>
      </c>
      <c r="X42" s="42">
        <v>80.5</v>
      </c>
      <c r="Y42" s="42">
        <v>8.0500000000000007</v>
      </c>
      <c r="Z42" s="96" t="s">
        <v>118</v>
      </c>
      <c r="AA42" s="42"/>
      <c r="AB42" s="42"/>
      <c r="AC42" s="56">
        <f>AB42*9.5</f>
        <v>0</v>
      </c>
      <c r="AD42" s="48">
        <f>AC42*0.2</f>
        <v>0</v>
      </c>
      <c r="AE42" s="41">
        <v>57</v>
      </c>
      <c r="AF42" s="41">
        <v>11.4</v>
      </c>
      <c r="AG42" s="42" t="s">
        <v>52</v>
      </c>
      <c r="AH42" s="42"/>
      <c r="AI42" s="42"/>
      <c r="AJ42" s="56">
        <f>AI42*9.5</f>
        <v>0</v>
      </c>
      <c r="AK42" s="48">
        <f>AJ42*0.3</f>
        <v>0</v>
      </c>
      <c r="AL42" s="41">
        <v>61.25</v>
      </c>
      <c r="AM42" s="41">
        <v>18.375</v>
      </c>
      <c r="AN42" s="96" t="s">
        <v>97</v>
      </c>
      <c r="AO42" s="42"/>
      <c r="AP42" s="42"/>
      <c r="AQ42" s="57">
        <f>AP42*9.5</f>
        <v>0</v>
      </c>
      <c r="AR42" s="58">
        <f>AQ42*0.2</f>
        <v>0</v>
      </c>
      <c r="AS42" s="42">
        <v>63.832999999999998</v>
      </c>
      <c r="AT42" s="42">
        <v>12.766999999999999</v>
      </c>
      <c r="AU42" s="42"/>
      <c r="AV42" s="42"/>
      <c r="AW42" s="42"/>
      <c r="AX42" s="41">
        <v>25</v>
      </c>
      <c r="AY42" s="42" t="s">
        <v>65</v>
      </c>
      <c r="AZ42" s="42"/>
      <c r="BA42" s="25" t="s">
        <v>98</v>
      </c>
    </row>
  </sheetData>
  <mergeCells count="66">
    <mergeCell ref="A1:BA1"/>
    <mergeCell ref="A2:BA2"/>
    <mergeCell ref="A3:BA3"/>
    <mergeCell ref="A4:BA4"/>
    <mergeCell ref="A5:BA5"/>
    <mergeCell ref="A19:BA19"/>
    <mergeCell ref="AN6:AT6"/>
    <mergeCell ref="BA6:BA8"/>
    <mergeCell ref="N7:Q7"/>
    <mergeCell ref="R7:S7"/>
    <mergeCell ref="T7:W7"/>
    <mergeCell ref="X7:Y7"/>
    <mergeCell ref="AA7:AD7"/>
    <mergeCell ref="AE7:AF7"/>
    <mergeCell ref="AJ7:AK7"/>
    <mergeCell ref="AL7:AM7"/>
    <mergeCell ref="A6:M7"/>
    <mergeCell ref="N6:S6"/>
    <mergeCell ref="T6:Y6"/>
    <mergeCell ref="Z6:AF6"/>
    <mergeCell ref="AG6:AM6"/>
    <mergeCell ref="AQ7:AR7"/>
    <mergeCell ref="AS7:AT7"/>
    <mergeCell ref="A16:BA16"/>
    <mergeCell ref="A17:BA17"/>
    <mergeCell ref="A18:BA18"/>
    <mergeCell ref="A20:BA20"/>
    <mergeCell ref="A21:M22"/>
    <mergeCell ref="N21:S21"/>
    <mergeCell ref="T21:Y21"/>
    <mergeCell ref="Z21:AF21"/>
    <mergeCell ref="AG21:AM21"/>
    <mergeCell ref="AN21:AT21"/>
    <mergeCell ref="BA21:BA23"/>
    <mergeCell ref="N22:Q22"/>
    <mergeCell ref="R22:S22"/>
    <mergeCell ref="A33:BA33"/>
    <mergeCell ref="T22:W22"/>
    <mergeCell ref="X22:Y22"/>
    <mergeCell ref="AA22:AD22"/>
    <mergeCell ref="AE22:AF22"/>
    <mergeCell ref="AJ22:AK22"/>
    <mergeCell ref="AL22:AM22"/>
    <mergeCell ref="AQ22:AR22"/>
    <mergeCell ref="AS22:AT22"/>
    <mergeCell ref="A30:BA30"/>
    <mergeCell ref="A31:BA31"/>
    <mergeCell ref="A32:BA32"/>
    <mergeCell ref="A34:BA34"/>
    <mergeCell ref="A35:M36"/>
    <mergeCell ref="N35:S35"/>
    <mergeCell ref="T35:Y35"/>
    <mergeCell ref="Z35:AF35"/>
    <mergeCell ref="AG35:AM35"/>
    <mergeCell ref="AN35:AT35"/>
    <mergeCell ref="BA35:BA37"/>
    <mergeCell ref="N36:Q36"/>
    <mergeCell ref="R36:S36"/>
    <mergeCell ref="AQ36:AR36"/>
    <mergeCell ref="AS36:AT36"/>
    <mergeCell ref="T36:W36"/>
    <mergeCell ref="X36:Y36"/>
    <mergeCell ref="AA36:AD36"/>
    <mergeCell ref="AE36:AF36"/>
    <mergeCell ref="AJ36:AK36"/>
    <mergeCell ref="AL36:AM36"/>
  </mergeCells>
  <pageMargins left="0.31496062992126" right="0.118110236220472" top="0.15748031496063" bottom="0.15748031496063" header="0.31496062992126" footer="0.31496062992126"/>
  <pageSetup paperSize="5" scale="65" fitToHeight="3" orientation="landscape" r:id="rId1"/>
  <rowBreaks count="2" manualBreakCount="2">
    <brk id="15" max="16383" man="1"/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PGT ENGLISH </vt:lpstr>
      <vt:lpstr>'PGT ENGLISH '!Print_Titles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2026-09-26T12:36:41Z</cp:lastPrinted>
  <dcterms:created xsi:type="dcterms:W3CDTF">2026-09-26T12:15:57Z</dcterms:created>
  <dcterms:modified xsi:type="dcterms:W3CDTF">2026-09-26T12:36:43Z</dcterms:modified>
</cp:coreProperties>
</file>