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/>
  </bookViews>
  <sheets>
    <sheet name="PGT CSE" sheetId="1" r:id="rId1"/>
  </sheets>
  <definedNames>
    <definedName name="_xlnm._FilterDatabase" localSheetId="0" hidden="1">'PGT CSE'!$A$8:$AL$8</definedName>
  </definedNames>
  <calcPr calcId="144525"/>
</workbook>
</file>

<file path=xl/calcChain.xml><?xml version="1.0" encoding="utf-8"?>
<calcChain xmlns="http://schemas.openxmlformats.org/spreadsheetml/2006/main">
  <c r="AD11" i="1" l="1"/>
  <c r="AE11" i="1" s="1"/>
  <c r="W11" i="1"/>
  <c r="X11" i="1" s="1"/>
  <c r="R11" i="1"/>
  <c r="F11" i="1" s="1"/>
  <c r="Q11" i="1"/>
  <c r="AD10" i="1"/>
  <c r="AE10" i="1" s="1"/>
  <c r="W10" i="1"/>
  <c r="X10" i="1" s="1"/>
  <c r="R10" i="1"/>
  <c r="F10" i="1" s="1"/>
  <c r="Q10" i="1"/>
  <c r="AD9" i="1"/>
  <c r="AE9" i="1" s="1"/>
  <c r="X9" i="1"/>
  <c r="W9" i="1"/>
  <c r="Q9" i="1"/>
  <c r="R9" i="1" s="1"/>
  <c r="F9" i="1" s="1"/>
</calcChain>
</file>

<file path=xl/sharedStrings.xml><?xml version="1.0" encoding="utf-8"?>
<sst xmlns="http://schemas.openxmlformats.org/spreadsheetml/2006/main" count="108" uniqueCount="67">
  <si>
    <t>KGBV Teaching Recruitment 2026 - Annamayya District</t>
  </si>
  <si>
    <t>Revised Final Merit List</t>
  </si>
  <si>
    <t>Name of the Post : PGT (VOC) -  CSE</t>
  </si>
  <si>
    <t>Roster Point &amp; Cycle: SC-Gr.I (1-2)</t>
  </si>
  <si>
    <t>Number of Vacancies: 01</t>
  </si>
  <si>
    <t>ANNAMAYYA-PGT(VOC) - Computer Science Engineering - Merit List</t>
  </si>
  <si>
    <t>SSC(20%)</t>
  </si>
  <si>
    <t>INTER(10%)</t>
  </si>
  <si>
    <t>UG (20%)</t>
  </si>
  <si>
    <t>Remarks</t>
  </si>
  <si>
    <t>VERIFIED MARKS</t>
  </si>
  <si>
    <t>ONLINE MARKS</t>
  </si>
  <si>
    <t>S.NO</t>
  </si>
  <si>
    <t>Post Name</t>
  </si>
  <si>
    <t>Candidate ID</t>
  </si>
  <si>
    <t>Rank (Online)</t>
  </si>
  <si>
    <t>Rank (After verification)</t>
  </si>
  <si>
    <t>Total Marks(ONLINE)</t>
  </si>
  <si>
    <t>Applicant Name</t>
  </si>
  <si>
    <t>Mobile No</t>
  </si>
  <si>
    <t>DOB</t>
  </si>
  <si>
    <t>PH</t>
  </si>
  <si>
    <t>Ex-Service Men</t>
  </si>
  <si>
    <t>Caste</t>
  </si>
  <si>
    <t>EWS</t>
  </si>
  <si>
    <t>MAX MARKS</t>
  </si>
  <si>
    <t>SECURED MARKS/GPA</t>
  </si>
  <si>
    <t>SSC %</t>
  </si>
  <si>
    <t>SSC Weightage (20%)</t>
  </si>
  <si>
    <t>Inter %</t>
  </si>
  <si>
    <t>Inter Weightage (10%)</t>
  </si>
  <si>
    <t>UG Course</t>
  </si>
  <si>
    <t>UG %</t>
  </si>
  <si>
    <t>UG Weightage</t>
  </si>
  <si>
    <t>NATIVE MANDAL</t>
  </si>
  <si>
    <t>NATIVE DISTRICT</t>
  </si>
  <si>
    <t>LOCAL/NON LOCAL</t>
  </si>
  <si>
    <t>CAT</t>
  </si>
  <si>
    <t>VERIFICATION DATE</t>
  </si>
  <si>
    <t>PGT(VOC) - Computer Science Engineering</t>
  </si>
  <si>
    <t>KR0005806</t>
  </si>
  <si>
    <t>VANI</t>
  </si>
  <si>
    <t>NO</t>
  </si>
  <si>
    <t>SC-GR II</t>
  </si>
  <si>
    <t>B.Tech(CSE) - COMPUTER ENGINEERING, COMPUTERS, MATHEMATICS, APPLIED MATHS</t>
  </si>
  <si>
    <t>PILER</t>
  </si>
  <si>
    <t>ANNAMAYYA</t>
  </si>
  <si>
    <t>LOCAL</t>
  </si>
  <si>
    <t>10.08.2026</t>
  </si>
  <si>
    <t>As there is no SC Group-I candidate, the SC Group-II candidate has been considered for the higher rank.</t>
  </si>
  <si>
    <t>KR0000652</t>
  </si>
  <si>
    <t>PALLAVI</t>
  </si>
  <si>
    <t>BC-A</t>
  </si>
  <si>
    <t>B.Tech(CSE) - ENGLISH, PHYSICS, CHEMISTRY, MATHEMATICS</t>
  </si>
  <si>
    <t>MULAKALACHERUVU</t>
  </si>
  <si>
    <t>15.09.2026</t>
  </si>
  <si>
    <t>KR0000552</t>
  </si>
  <si>
    <t>LAKSHMI PRIYA</t>
  </si>
  <si>
    <t>B.Tech(CSE) - COMPUTER ENGINEERING, COMPUTERS, ENGLISH, ENVIRONMENT SCIENCES</t>
  </si>
  <si>
    <t>RAYACHOTY</t>
  </si>
  <si>
    <t>Percentage corrected during certificate verification; hence, a difference from the online application.</t>
  </si>
  <si>
    <t>KR0016215</t>
  </si>
  <si>
    <t>BHUVANESWARI V</t>
  </si>
  <si>
    <t>Absent for Certificate Verification</t>
  </si>
  <si>
    <t>KR0007698</t>
  </si>
  <si>
    <t>SNEHITHA</t>
  </si>
  <si>
    <t>BC-B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</si>
</sst>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4" fillId="0" borderId="0" xfId="0" applyFont="1"/>
    <xf numFmtId="0" fontId="5" fillId="4" borderId="1" xfId="1" applyFill="1" applyBorder="1"/>
    <xf numFmtId="0" fontId="0" fillId="4" borderId="1" xfId="0" applyFill="1" applyBorder="1"/>
    <xf numFmtId="0" fontId="7" fillId="0" borderId="1" xfId="1" applyFont="1" applyBorder="1" applyAlignment="1">
      <alignment horizontal="center" vertical="center"/>
    </xf>
    <xf numFmtId="0" fontId="5" fillId="4" borderId="1" xfId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1" fillId="6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8" borderId="1" xfId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vertical="center" wrapText="1"/>
    </xf>
    <xf numFmtId="0" fontId="5" fillId="9" borderId="1" xfId="1" applyFill="1" applyBorder="1" applyAlignment="1">
      <alignment vertical="center" wrapText="1"/>
    </xf>
    <xf numFmtId="0" fontId="5" fillId="9" borderId="1" xfId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" vertical="center" wrapText="1"/>
    </xf>
    <xf numFmtId="2" fontId="6" fillId="6" borderId="1" xfId="1" applyNumberFormat="1" applyFont="1" applyFill="1" applyBorder="1" applyAlignment="1">
      <alignment horizontal="center" vertical="center" wrapText="1"/>
    </xf>
    <xf numFmtId="14" fontId="5" fillId="9" borderId="1" xfId="1" applyNumberFormat="1" applyFill="1" applyBorder="1" applyAlignment="1">
      <alignment vertical="center" wrapText="1"/>
    </xf>
    <xf numFmtId="0" fontId="5" fillId="6" borderId="1" xfId="1" applyFill="1" applyBorder="1" applyAlignment="1">
      <alignment horizontal="center" vertical="center" wrapText="1"/>
    </xf>
    <xf numFmtId="2" fontId="5" fillId="6" borderId="1" xfId="1" applyNumberFormat="1" applyFill="1" applyBorder="1" applyAlignment="1">
      <alignment horizontal="center" vertical="center" wrapText="1"/>
    </xf>
    <xf numFmtId="2" fontId="7" fillId="6" borderId="1" xfId="1" applyNumberFormat="1" applyFont="1" applyFill="1" applyBorder="1" applyAlignment="1">
      <alignment horizontal="center" vertical="center" wrapText="1"/>
    </xf>
    <xf numFmtId="0" fontId="0" fillId="9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vertical="center" wrapText="1"/>
    </xf>
    <xf numFmtId="0" fontId="5" fillId="4" borderId="1" xfId="1" applyFont="1" applyFill="1" applyBorder="1" applyAlignment="1">
      <alignment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9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1" applyBorder="1" applyAlignment="1">
      <alignment wrapText="1"/>
    </xf>
    <xf numFmtId="0" fontId="5" fillId="0" borderId="1" xfId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5" fillId="0" borderId="1" xfId="1" applyBorder="1"/>
    <xf numFmtId="0" fontId="0" fillId="0" borderId="1" xfId="0" applyBorder="1"/>
    <xf numFmtId="0" fontId="0" fillId="0" borderId="0" xfId="0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3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3"/>
  <sheetViews>
    <sheetView tabSelected="1" zoomScaleNormal="100" workbookViewId="0">
      <selection activeCell="T10" sqref="T10"/>
    </sheetView>
  </sheetViews>
  <sheetFormatPr defaultRowHeight="31.15" customHeight="1" x14ac:dyDescent="0.25"/>
  <cols>
    <col min="1" max="1" width="5.42578125" style="18" bestFit="1" customWidth="1"/>
    <col min="2" max="2" width="21" customWidth="1"/>
    <col min="3" max="3" width="10.5703125" style="37" customWidth="1"/>
    <col min="4" max="4" width="8.42578125" style="18" customWidth="1"/>
    <col min="5" max="5" width="10.7109375" customWidth="1"/>
    <col min="6" max="6" width="9.140625" customWidth="1"/>
    <col min="7" max="7" width="12" style="18" customWidth="1"/>
    <col min="8" max="8" width="12.5703125" customWidth="1"/>
    <col min="9" max="9" width="12.42578125" bestFit="1" customWidth="1"/>
    <col min="10" max="10" width="8" hidden="1" customWidth="1"/>
    <col min="11" max="12" width="8.42578125" hidden="1" customWidth="1"/>
    <col min="13" max="13" width="8.42578125" customWidth="1"/>
    <col min="14" max="16" width="8.42578125" hidden="1" customWidth="1"/>
    <col min="17" max="18" width="8.42578125" customWidth="1"/>
    <col min="19" max="20" width="8.42578125" style="18" customWidth="1"/>
    <col min="21" max="22" width="8.42578125" hidden="1" customWidth="1"/>
    <col min="23" max="24" width="8.42578125" customWidth="1"/>
    <col min="25" max="26" width="8.42578125" style="18" customWidth="1"/>
    <col min="27" max="29" width="8.42578125" hidden="1" customWidth="1"/>
    <col min="30" max="31" width="8.42578125" customWidth="1"/>
    <col min="32" max="33" width="8.42578125" style="18" customWidth="1"/>
    <col min="34" max="38" width="8.42578125" hidden="1" customWidth="1"/>
    <col min="39" max="39" width="29.28515625" style="45" customWidth="1"/>
  </cols>
  <sheetData>
    <row r="1" spans="1:39" ht="23.25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</row>
    <row r="2" spans="1:39" ht="23.25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</row>
    <row r="3" spans="1:39" s="1" customFormat="1" ht="21" x14ac:dyDescent="0.35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</row>
    <row r="4" spans="1:39" s="1" customFormat="1" ht="24.75" customHeight="1" x14ac:dyDescent="0.3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</row>
    <row r="5" spans="1:39" s="1" customFormat="1" ht="24.75" customHeight="1" x14ac:dyDescent="0.35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</row>
    <row r="6" spans="1:39" ht="31.15" customHeight="1" x14ac:dyDescent="0.25">
      <c r="A6" s="50" t="s">
        <v>5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1" t="s">
        <v>6</v>
      </c>
      <c r="P6" s="51"/>
      <c r="Q6" s="51"/>
      <c r="R6" s="51"/>
      <c r="S6" s="51"/>
      <c r="T6" s="51"/>
      <c r="U6" s="51" t="s">
        <v>7</v>
      </c>
      <c r="V6" s="51"/>
      <c r="W6" s="51"/>
      <c r="X6" s="51"/>
      <c r="Y6" s="51"/>
      <c r="Z6" s="51"/>
      <c r="AA6" s="51" t="s">
        <v>8</v>
      </c>
      <c r="AB6" s="51"/>
      <c r="AC6" s="51"/>
      <c r="AD6" s="51"/>
      <c r="AE6" s="51"/>
      <c r="AF6" s="51"/>
      <c r="AG6" s="51"/>
      <c r="AH6" s="2"/>
      <c r="AI6" s="2"/>
      <c r="AJ6" s="3"/>
      <c r="AK6" s="3"/>
      <c r="AL6" s="3"/>
      <c r="AM6" s="52" t="s">
        <v>9</v>
      </c>
    </row>
    <row r="7" spans="1:39" s="7" customFormat="1" ht="15.75" x14ac:dyDescent="0.2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46" t="s">
        <v>10</v>
      </c>
      <c r="P7" s="46"/>
      <c r="Q7" s="46"/>
      <c r="R7" s="46"/>
      <c r="S7" s="46" t="s">
        <v>11</v>
      </c>
      <c r="T7" s="46"/>
      <c r="U7" s="46" t="s">
        <v>10</v>
      </c>
      <c r="V7" s="46"/>
      <c r="W7" s="46"/>
      <c r="X7" s="46"/>
      <c r="Y7" s="46" t="s">
        <v>11</v>
      </c>
      <c r="Z7" s="46"/>
      <c r="AA7" s="4"/>
      <c r="AB7" s="46" t="s">
        <v>10</v>
      </c>
      <c r="AC7" s="46"/>
      <c r="AD7" s="46"/>
      <c r="AE7" s="46"/>
      <c r="AF7" s="46" t="s">
        <v>11</v>
      </c>
      <c r="AG7" s="46"/>
      <c r="AH7" s="5"/>
      <c r="AI7" s="5"/>
      <c r="AJ7" s="6"/>
      <c r="AK7" s="6"/>
      <c r="AL7" s="6"/>
      <c r="AM7" s="52"/>
    </row>
    <row r="8" spans="1:39" s="18" customFormat="1" ht="58.5" customHeight="1" x14ac:dyDescent="0.25">
      <c r="A8" s="8" t="s">
        <v>12</v>
      </c>
      <c r="B8" s="8" t="s">
        <v>13</v>
      </c>
      <c r="C8" s="8" t="s">
        <v>14</v>
      </c>
      <c r="D8" s="8" t="s">
        <v>15</v>
      </c>
      <c r="E8" s="9" t="s">
        <v>16</v>
      </c>
      <c r="F8" s="10" t="s">
        <v>10</v>
      </c>
      <c r="G8" s="11" t="s">
        <v>17</v>
      </c>
      <c r="H8" s="8" t="s">
        <v>18</v>
      </c>
      <c r="I8" s="8" t="s">
        <v>19</v>
      </c>
      <c r="J8" s="8" t="s">
        <v>20</v>
      </c>
      <c r="K8" s="8" t="s">
        <v>21</v>
      </c>
      <c r="L8" s="8" t="s">
        <v>22</v>
      </c>
      <c r="M8" s="8" t="s">
        <v>23</v>
      </c>
      <c r="N8" s="12" t="s">
        <v>24</v>
      </c>
      <c r="O8" s="13" t="s">
        <v>25</v>
      </c>
      <c r="P8" s="13" t="s">
        <v>26</v>
      </c>
      <c r="Q8" s="10" t="s">
        <v>27</v>
      </c>
      <c r="R8" s="14" t="s">
        <v>28</v>
      </c>
      <c r="S8" s="8" t="s">
        <v>27</v>
      </c>
      <c r="T8" s="15" t="s">
        <v>28</v>
      </c>
      <c r="U8" s="13" t="s">
        <v>25</v>
      </c>
      <c r="V8" s="13" t="s">
        <v>26</v>
      </c>
      <c r="W8" s="10" t="s">
        <v>29</v>
      </c>
      <c r="X8" s="10" t="s">
        <v>30</v>
      </c>
      <c r="Y8" s="8" t="s">
        <v>29</v>
      </c>
      <c r="Z8" s="15" t="s">
        <v>30</v>
      </c>
      <c r="AA8" s="8" t="s">
        <v>31</v>
      </c>
      <c r="AB8" s="13" t="s">
        <v>25</v>
      </c>
      <c r="AC8" s="13" t="s">
        <v>26</v>
      </c>
      <c r="AD8" s="10" t="s">
        <v>32</v>
      </c>
      <c r="AE8" s="10" t="s">
        <v>33</v>
      </c>
      <c r="AF8" s="8" t="s">
        <v>32</v>
      </c>
      <c r="AG8" s="15" t="s">
        <v>33</v>
      </c>
      <c r="AH8" s="16" t="s">
        <v>34</v>
      </c>
      <c r="AI8" s="16" t="s">
        <v>35</v>
      </c>
      <c r="AJ8" s="16" t="s">
        <v>36</v>
      </c>
      <c r="AK8" s="16" t="s">
        <v>37</v>
      </c>
      <c r="AL8" s="17" t="s">
        <v>38</v>
      </c>
      <c r="AM8" s="52"/>
    </row>
    <row r="9" spans="1:39" ht="76.5" customHeight="1" x14ac:dyDescent="0.25">
      <c r="A9" s="19">
        <v>1</v>
      </c>
      <c r="B9" s="20" t="s">
        <v>39</v>
      </c>
      <c r="C9" s="21" t="s">
        <v>40</v>
      </c>
      <c r="D9" s="22">
        <v>10</v>
      </c>
      <c r="E9" s="23">
        <v>1</v>
      </c>
      <c r="F9" s="24">
        <f>R9+X9+AE9</f>
        <v>32.112564102564107</v>
      </c>
      <c r="G9" s="22">
        <v>32.113199999999999</v>
      </c>
      <c r="H9" s="21" t="s">
        <v>41</v>
      </c>
      <c r="I9" s="21">
        <v>6302337022</v>
      </c>
      <c r="J9" s="25">
        <v>33516.000115740739</v>
      </c>
      <c r="K9" s="21" t="s">
        <v>42</v>
      </c>
      <c r="L9" s="21" t="s">
        <v>42</v>
      </c>
      <c r="M9" s="21" t="s">
        <v>43</v>
      </c>
      <c r="N9" s="21" t="s">
        <v>42</v>
      </c>
      <c r="O9" s="22">
        <v>600</v>
      </c>
      <c r="P9" s="22">
        <v>382</v>
      </c>
      <c r="Q9" s="26">
        <f>P9/O9*100</f>
        <v>63.666666666666671</v>
      </c>
      <c r="R9" s="10">
        <f>Q9*0.2</f>
        <v>12.733333333333334</v>
      </c>
      <c r="S9" s="22">
        <v>63.67</v>
      </c>
      <c r="T9" s="22">
        <v>12.734</v>
      </c>
      <c r="U9" s="22">
        <v>1000</v>
      </c>
      <c r="V9" s="22">
        <v>681</v>
      </c>
      <c r="W9" s="27">
        <f>V9/U9*100</f>
        <v>68.100000000000009</v>
      </c>
      <c r="X9" s="28">
        <f>W9*0.1</f>
        <v>6.8100000000000014</v>
      </c>
      <c r="Y9" s="22">
        <v>68.099999999999994</v>
      </c>
      <c r="Z9" s="22">
        <v>6.81</v>
      </c>
      <c r="AA9" s="21" t="s">
        <v>44</v>
      </c>
      <c r="AB9" s="22">
        <v>5200</v>
      </c>
      <c r="AC9" s="22">
        <v>3268</v>
      </c>
      <c r="AD9" s="27">
        <f>AC9/AB9*100</f>
        <v>62.846153846153854</v>
      </c>
      <c r="AE9" s="28">
        <f>AD9*0.2</f>
        <v>12.569230769230771</v>
      </c>
      <c r="AF9" s="22">
        <v>62.845999999999997</v>
      </c>
      <c r="AG9" s="22">
        <v>12.569000000000001</v>
      </c>
      <c r="AH9" s="21" t="s">
        <v>45</v>
      </c>
      <c r="AI9" s="21" t="s">
        <v>46</v>
      </c>
      <c r="AJ9" s="29" t="s">
        <v>47</v>
      </c>
      <c r="AK9" s="30">
        <v>1</v>
      </c>
      <c r="AL9" s="30" t="s">
        <v>48</v>
      </c>
      <c r="AM9" s="17" t="s">
        <v>49</v>
      </c>
    </row>
    <row r="10" spans="1:39" s="37" customFormat="1" ht="47.25" customHeight="1" x14ac:dyDescent="0.25">
      <c r="A10" s="31">
        <v>2</v>
      </c>
      <c r="B10" s="32" t="s">
        <v>39</v>
      </c>
      <c r="C10" s="33" t="s">
        <v>50</v>
      </c>
      <c r="D10" s="34">
        <v>5</v>
      </c>
      <c r="E10" s="23">
        <v>2</v>
      </c>
      <c r="F10" s="24">
        <f>R10+X10+AE10</f>
        <v>37.47605166051661</v>
      </c>
      <c r="G10" s="34">
        <v>37.475999999999999</v>
      </c>
      <c r="H10" s="33" t="s">
        <v>51</v>
      </c>
      <c r="I10" s="33">
        <v>9618546207</v>
      </c>
      <c r="J10" s="33"/>
      <c r="K10" s="33" t="s">
        <v>42</v>
      </c>
      <c r="L10" s="33" t="s">
        <v>42</v>
      </c>
      <c r="M10" s="33" t="s">
        <v>52</v>
      </c>
      <c r="N10" s="33" t="s">
        <v>42</v>
      </c>
      <c r="O10" s="34">
        <v>600</v>
      </c>
      <c r="P10" s="34">
        <v>537</v>
      </c>
      <c r="Q10" s="26">
        <f>P10/O10*100</f>
        <v>89.5</v>
      </c>
      <c r="R10" s="10">
        <f>Q10*0.2</f>
        <v>17.900000000000002</v>
      </c>
      <c r="S10" s="34">
        <v>89.5</v>
      </c>
      <c r="T10" s="34">
        <v>17.899999999999999</v>
      </c>
      <c r="U10" s="34">
        <v>1000</v>
      </c>
      <c r="V10" s="34">
        <v>741</v>
      </c>
      <c r="W10" s="27">
        <f>V10/U10*100</f>
        <v>74.099999999999994</v>
      </c>
      <c r="X10" s="28">
        <f>W10*0.1</f>
        <v>7.41</v>
      </c>
      <c r="Y10" s="34">
        <v>74.099999999999994</v>
      </c>
      <c r="Z10" s="34">
        <v>7.41</v>
      </c>
      <c r="AA10" s="33" t="s">
        <v>53</v>
      </c>
      <c r="AB10" s="34">
        <v>5420</v>
      </c>
      <c r="AC10" s="34">
        <v>3297</v>
      </c>
      <c r="AD10" s="27">
        <f>AC10/AB10*100</f>
        <v>60.830258302583026</v>
      </c>
      <c r="AE10" s="28">
        <f>AD10*0.2</f>
        <v>12.166051660516606</v>
      </c>
      <c r="AF10" s="34">
        <v>60.83</v>
      </c>
      <c r="AG10" s="34">
        <v>12.166</v>
      </c>
      <c r="AH10" s="33" t="s">
        <v>54</v>
      </c>
      <c r="AI10" s="33" t="s">
        <v>46</v>
      </c>
      <c r="AJ10" s="35" t="s">
        <v>47</v>
      </c>
      <c r="AK10" s="36">
        <v>1</v>
      </c>
      <c r="AL10" s="36" t="s">
        <v>55</v>
      </c>
      <c r="AM10" s="17"/>
    </row>
    <row r="11" spans="1:39" s="37" customFormat="1" ht="72" customHeight="1" x14ac:dyDescent="0.25">
      <c r="A11" s="19">
        <v>3</v>
      </c>
      <c r="B11" s="20" t="s">
        <v>39</v>
      </c>
      <c r="C11" s="21" t="s">
        <v>56</v>
      </c>
      <c r="D11" s="22">
        <v>3</v>
      </c>
      <c r="E11" s="23">
        <v>3</v>
      </c>
      <c r="F11" s="24">
        <f>R11+X11+AE11</f>
        <v>37.207000000000001</v>
      </c>
      <c r="G11" s="22">
        <v>38.76</v>
      </c>
      <c r="H11" s="21" t="s">
        <v>57</v>
      </c>
      <c r="I11" s="21">
        <v>9398560016</v>
      </c>
      <c r="J11" s="21"/>
      <c r="K11" s="21" t="s">
        <v>42</v>
      </c>
      <c r="L11" s="21" t="s">
        <v>42</v>
      </c>
      <c r="M11" s="21" t="s">
        <v>52</v>
      </c>
      <c r="N11" s="21" t="s">
        <v>42</v>
      </c>
      <c r="O11" s="22">
        <v>10</v>
      </c>
      <c r="P11" s="22">
        <v>8.6999999999999993</v>
      </c>
      <c r="Q11" s="26">
        <f>P11*9.5</f>
        <v>82.649999999999991</v>
      </c>
      <c r="R11" s="10">
        <f>Q11*0.2</f>
        <v>16.529999999999998</v>
      </c>
      <c r="S11" s="22">
        <v>87</v>
      </c>
      <c r="T11" s="22">
        <v>17.399999999999999</v>
      </c>
      <c r="U11" s="22">
        <v>1000</v>
      </c>
      <c r="V11" s="22">
        <v>770</v>
      </c>
      <c r="W11" s="27">
        <f>V11/U11*100</f>
        <v>77</v>
      </c>
      <c r="X11" s="28">
        <f>W11*0.1</f>
        <v>7.7</v>
      </c>
      <c r="Y11" s="22">
        <v>77</v>
      </c>
      <c r="Z11" s="22">
        <v>7.7</v>
      </c>
      <c r="AA11" s="21" t="s">
        <v>58</v>
      </c>
      <c r="AB11" s="22">
        <v>10</v>
      </c>
      <c r="AC11" s="22">
        <v>6.83</v>
      </c>
      <c r="AD11" s="27">
        <f>AC11*9.5</f>
        <v>64.885000000000005</v>
      </c>
      <c r="AE11" s="28">
        <f>AD11*0.2</f>
        <v>12.977000000000002</v>
      </c>
      <c r="AF11" s="22">
        <v>68.3</v>
      </c>
      <c r="AG11" s="22">
        <v>13.66</v>
      </c>
      <c r="AH11" s="29" t="s">
        <v>59</v>
      </c>
      <c r="AI11" s="29" t="s">
        <v>46</v>
      </c>
      <c r="AJ11" s="38" t="s">
        <v>47</v>
      </c>
      <c r="AK11" s="30">
        <v>1</v>
      </c>
      <c r="AL11" s="30" t="s">
        <v>48</v>
      </c>
      <c r="AM11" s="39" t="s">
        <v>60</v>
      </c>
    </row>
    <row r="12" spans="1:39" s="37" customFormat="1" ht="41.25" customHeight="1" x14ac:dyDescent="0.25">
      <c r="A12" s="19">
        <v>4</v>
      </c>
      <c r="B12" s="40" t="s">
        <v>39</v>
      </c>
      <c r="C12" s="40" t="s">
        <v>61</v>
      </c>
      <c r="D12" s="41">
        <v>11</v>
      </c>
      <c r="E12" s="23">
        <v>4</v>
      </c>
      <c r="F12" s="42">
        <v>31.395600000000002</v>
      </c>
      <c r="G12" s="41">
        <v>31.395600000000002</v>
      </c>
      <c r="H12" s="43" t="s">
        <v>62</v>
      </c>
      <c r="I12" s="43">
        <v>8179368598</v>
      </c>
      <c r="J12" s="43"/>
      <c r="K12" s="43" t="s">
        <v>42</v>
      </c>
      <c r="L12" s="43" t="s">
        <v>42</v>
      </c>
      <c r="M12" s="43" t="s">
        <v>52</v>
      </c>
      <c r="N12" s="43" t="s">
        <v>42</v>
      </c>
      <c r="O12" s="43"/>
      <c r="P12" s="43"/>
      <c r="Q12" s="43"/>
      <c r="R12" s="43"/>
      <c r="S12" s="41">
        <v>68.67</v>
      </c>
      <c r="T12" s="41">
        <v>13.734</v>
      </c>
      <c r="U12" s="43">
        <v>57</v>
      </c>
      <c r="V12" s="43">
        <v>5.7</v>
      </c>
      <c r="W12" s="43"/>
      <c r="X12" s="43"/>
      <c r="Y12" s="41">
        <v>57</v>
      </c>
      <c r="Z12" s="41">
        <v>5.7</v>
      </c>
      <c r="AA12" s="43">
        <v>11.962</v>
      </c>
      <c r="AB12" s="44"/>
      <c r="AC12" s="44"/>
      <c r="AD12" s="44"/>
      <c r="AE12" s="44"/>
      <c r="AF12" s="41">
        <v>59.808</v>
      </c>
      <c r="AG12" s="41">
        <v>11.962</v>
      </c>
      <c r="AH12" s="44"/>
      <c r="AI12" s="44"/>
      <c r="AJ12" s="44"/>
      <c r="AK12" s="44"/>
      <c r="AL12" s="44"/>
      <c r="AM12" s="17" t="s">
        <v>63</v>
      </c>
    </row>
    <row r="13" spans="1:39" ht="41.25" customHeight="1" x14ac:dyDescent="0.25">
      <c r="A13" s="31">
        <v>5</v>
      </c>
      <c r="B13" s="40" t="s">
        <v>39</v>
      </c>
      <c r="C13" s="40" t="s">
        <v>64</v>
      </c>
      <c r="D13" s="41">
        <v>1</v>
      </c>
      <c r="E13" s="23">
        <v>5</v>
      </c>
      <c r="F13" s="42">
        <v>46.5</v>
      </c>
      <c r="G13" s="41">
        <v>46.5</v>
      </c>
      <c r="H13" s="43" t="s">
        <v>65</v>
      </c>
      <c r="I13" s="43">
        <v>9490960357</v>
      </c>
      <c r="J13" s="43"/>
      <c r="K13" s="43" t="s">
        <v>42</v>
      </c>
      <c r="L13" s="43" t="s">
        <v>42</v>
      </c>
      <c r="M13" s="43" t="s">
        <v>66</v>
      </c>
      <c r="N13" s="43" t="s">
        <v>42</v>
      </c>
      <c r="O13" s="43"/>
      <c r="P13" s="43"/>
      <c r="Q13" s="43"/>
      <c r="R13" s="43"/>
      <c r="S13" s="41">
        <v>100</v>
      </c>
      <c r="T13" s="41">
        <v>20</v>
      </c>
      <c r="U13" s="43">
        <v>93.8</v>
      </c>
      <c r="V13" s="43">
        <v>9.3800000000000008</v>
      </c>
      <c r="W13" s="43"/>
      <c r="X13" s="43"/>
      <c r="Y13" s="41">
        <v>93.8</v>
      </c>
      <c r="Z13" s="41">
        <v>9.3800000000000008</v>
      </c>
      <c r="AA13" s="43">
        <v>17.12</v>
      </c>
      <c r="AB13" s="44"/>
      <c r="AC13" s="44"/>
      <c r="AD13" s="44"/>
      <c r="AE13" s="44"/>
      <c r="AF13" s="41">
        <v>85.6</v>
      </c>
      <c r="AG13" s="41">
        <v>17.12</v>
      </c>
      <c r="AH13" s="44"/>
      <c r="AI13" s="44"/>
      <c r="AJ13" s="44"/>
      <c r="AK13" s="44"/>
      <c r="AL13" s="44"/>
      <c r="AM13" s="17" t="s">
        <v>63</v>
      </c>
    </row>
  </sheetData>
  <mergeCells count="16">
    <mergeCell ref="AF7:AG7"/>
    <mergeCell ref="A1:AM1"/>
    <mergeCell ref="A2:AM2"/>
    <mergeCell ref="A3:AM3"/>
    <mergeCell ref="A4:AM4"/>
    <mergeCell ref="A5:AM5"/>
    <mergeCell ref="A6:N7"/>
    <mergeCell ref="O6:T6"/>
    <mergeCell ref="U6:Z6"/>
    <mergeCell ref="AA6:AG6"/>
    <mergeCell ref="AM6:AM8"/>
    <mergeCell ref="O7:R7"/>
    <mergeCell ref="S7:T7"/>
    <mergeCell ref="U7:X7"/>
    <mergeCell ref="Y7:Z7"/>
    <mergeCell ref="AB7:AE7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PGT CSE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2026-09-26T12:36:22Z</cp:lastPrinted>
  <dcterms:created xsi:type="dcterms:W3CDTF">2026-09-26T12:16:29Z</dcterms:created>
  <dcterms:modified xsi:type="dcterms:W3CDTF">2026-09-26T12:36:25Z</dcterms:modified>
</cp:coreProperties>
</file>