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PET" sheetId="1" r:id="rId1"/>
  </sheets>
  <definedNames>
    <definedName name="_xlnm._FilterDatabase" localSheetId="0" hidden="1">PET!$A$27:$AJ$27</definedName>
    <definedName name="_xlnm.Print_Titles" localSheetId="0">PET!$4:$6</definedName>
  </definedNames>
  <calcPr calcId="144525"/>
</workbook>
</file>

<file path=xl/calcChain.xml><?xml version="1.0" encoding="utf-8"?>
<calcChain xmlns="http://schemas.openxmlformats.org/spreadsheetml/2006/main">
  <c r="AB32" i="1" l="1"/>
  <c r="AC32" i="1" s="1"/>
  <c r="V32" i="1"/>
  <c r="P32" i="1"/>
  <c r="O32" i="1"/>
  <c r="AB31" i="1"/>
  <c r="AC31" i="1" s="1"/>
  <c r="V31" i="1"/>
  <c r="O31" i="1"/>
  <c r="P31" i="1" s="1"/>
  <c r="AC30" i="1"/>
  <c r="V30" i="1"/>
  <c r="U30" i="1"/>
  <c r="O30" i="1"/>
  <c r="P30" i="1" s="1"/>
  <c r="F30" i="1" s="1"/>
  <c r="AC29" i="1"/>
  <c r="AB29" i="1"/>
  <c r="U29" i="1"/>
  <c r="V29" i="1" s="1"/>
  <c r="O29" i="1"/>
  <c r="P29" i="1" s="1"/>
  <c r="F29" i="1" s="1"/>
  <c r="AC28" i="1"/>
  <c r="AB28" i="1"/>
  <c r="U28" i="1"/>
  <c r="V28" i="1" s="1"/>
  <c r="O28" i="1"/>
  <c r="P28" i="1" s="1"/>
  <c r="F28" i="1" s="1"/>
  <c r="AB18" i="1"/>
  <c r="AC18" i="1" s="1"/>
  <c r="V18" i="1"/>
  <c r="O18" i="1"/>
  <c r="P18" i="1" s="1"/>
  <c r="AC17" i="1"/>
  <c r="AB17" i="1"/>
  <c r="V17" i="1"/>
  <c r="O17" i="1"/>
  <c r="P17" i="1" s="1"/>
  <c r="AC16" i="1"/>
  <c r="AB16" i="1"/>
  <c r="V16" i="1"/>
  <c r="O16" i="1"/>
  <c r="P16" i="1" s="1"/>
  <c r="AB15" i="1"/>
  <c r="AC15" i="1" s="1"/>
  <c r="U15" i="1"/>
  <c r="V15" i="1" s="1"/>
  <c r="O15" i="1"/>
  <c r="P15" i="1" s="1"/>
  <c r="F15" i="1" s="1"/>
  <c r="AC14" i="1"/>
  <c r="AB14" i="1"/>
  <c r="U14" i="1"/>
  <c r="V14" i="1" s="1"/>
  <c r="O14" i="1"/>
  <c r="P14" i="1" s="1"/>
  <c r="AB13" i="1"/>
  <c r="AC13" i="1" s="1"/>
  <c r="U13" i="1"/>
  <c r="V13" i="1" s="1"/>
  <c r="O13" i="1"/>
  <c r="P13" i="1" s="1"/>
  <c r="F13" i="1" s="1"/>
  <c r="AB12" i="1"/>
  <c r="AC12" i="1" s="1"/>
  <c r="U12" i="1"/>
  <c r="V12" i="1" s="1"/>
  <c r="P12" i="1"/>
  <c r="F12" i="1" s="1"/>
  <c r="O12" i="1"/>
  <c r="AB11" i="1"/>
  <c r="AC11" i="1" s="1"/>
  <c r="U11" i="1"/>
  <c r="V11" i="1" s="1"/>
  <c r="O11" i="1"/>
  <c r="P11" i="1" s="1"/>
  <c r="F11" i="1" s="1"/>
  <c r="AB10" i="1"/>
  <c r="AC10" i="1" s="1"/>
  <c r="V10" i="1"/>
  <c r="U10" i="1"/>
  <c r="O10" i="1"/>
  <c r="P10" i="1" s="1"/>
  <c r="AC9" i="1"/>
  <c r="V9" i="1"/>
  <c r="U9" i="1"/>
  <c r="O9" i="1"/>
  <c r="P9" i="1" s="1"/>
  <c r="F9" i="1" s="1"/>
  <c r="F10" i="1" l="1"/>
  <c r="F14" i="1"/>
</calcChain>
</file>

<file path=xl/sharedStrings.xml><?xml version="1.0" encoding="utf-8"?>
<sst xmlns="http://schemas.openxmlformats.org/spreadsheetml/2006/main" count="266" uniqueCount="113">
  <si>
    <t>KGBV Teaching Recruitment 2026 - Annamayya District</t>
  </si>
  <si>
    <t>Revised Final Merit List</t>
  </si>
  <si>
    <t>Name of the Post : PET</t>
  </si>
  <si>
    <t xml:space="preserve">Roster Point &amp; Cycle: OC (1-1)                               </t>
  </si>
  <si>
    <t>Number of Vacancies: 02</t>
  </si>
  <si>
    <t>ANNAMAYYA-PHYSICAL EDUCATION TEACHER- OC Category Merit List</t>
  </si>
  <si>
    <t>SSC(20%)</t>
  </si>
  <si>
    <t>INTER(40%)</t>
  </si>
  <si>
    <t>BPEd/MPEd (40%)</t>
  </si>
  <si>
    <t>Remarks</t>
  </si>
  <si>
    <t>VERIFIED MARKS</t>
  </si>
  <si>
    <t>ONLINE MARKS</t>
  </si>
  <si>
    <t>S.No</t>
  </si>
  <si>
    <t>Post Name</t>
  </si>
  <si>
    <t>Candidate ID</t>
  </si>
  <si>
    <t>Rank (Online)</t>
  </si>
  <si>
    <t>Rank(After verification)</t>
  </si>
  <si>
    <t>Total Marks (Online)</t>
  </si>
  <si>
    <t>Applicant Name</t>
  </si>
  <si>
    <t>Mobile No</t>
  </si>
  <si>
    <t>PH</t>
  </si>
  <si>
    <t>Caste</t>
  </si>
  <si>
    <t>EWS</t>
  </si>
  <si>
    <t>MAX MARKS</t>
  </si>
  <si>
    <t>SECURED MARKS/GPA</t>
  </si>
  <si>
    <t>SSC %</t>
  </si>
  <si>
    <t>SSC Weightage (20%)</t>
  </si>
  <si>
    <t>Inter %</t>
  </si>
  <si>
    <t>Inter Weightage (40%)</t>
  </si>
  <si>
    <t>Inter Weightage (20%)</t>
  </si>
  <si>
    <t>Professional Qualification</t>
  </si>
  <si>
    <t>BPEd/MPEd %</t>
  </si>
  <si>
    <t>B.Ed Weightage (40%)</t>
  </si>
  <si>
    <t>NATIVE MANDAL</t>
  </si>
  <si>
    <t>NATIVE DISTRICT</t>
  </si>
  <si>
    <t>LOCAL/NON LOCAL</t>
  </si>
  <si>
    <t>CAT</t>
  </si>
  <si>
    <t>VERIFICATION DATE</t>
  </si>
  <si>
    <t>PHYSICAL EDUCATION TEACHER</t>
  </si>
  <si>
    <t>KR0010298</t>
  </si>
  <si>
    <t>NADIYA</t>
  </si>
  <si>
    <t>NO</t>
  </si>
  <si>
    <t>BC-B</t>
  </si>
  <si>
    <t>U.G.D.P.Ed - PHYSICAL EDUCATION</t>
  </si>
  <si>
    <t>MADANAPALLI</t>
  </si>
  <si>
    <t>ANNAMAYYA</t>
  </si>
  <si>
    <t>LOCAL</t>
  </si>
  <si>
    <t>10.08.2028</t>
  </si>
  <si>
    <t>The candidate has produced a B.P.Ed. certificate, and the weightage for the qualification under UGD PE/B.P.Ed. has been increased accordingly.</t>
  </si>
  <si>
    <t>KR0014683</t>
  </si>
  <si>
    <t>HEMAVATHI</t>
  </si>
  <si>
    <t>BC-A</t>
  </si>
  <si>
    <t>RAYACHOTY</t>
  </si>
  <si>
    <t>10.08.2029</t>
  </si>
  <si>
    <t>Percentage corrected during certificate verification; hence, a difference from the online application.</t>
  </si>
  <si>
    <t>KR0013831</t>
  </si>
  <si>
    <t>MOUNIKA</t>
  </si>
  <si>
    <t>VEERABALLI</t>
  </si>
  <si>
    <t>KADAPA</t>
  </si>
  <si>
    <t>NON LOCAL</t>
  </si>
  <si>
    <t>10.08.2026</t>
  </si>
  <si>
    <t>KR0000214</t>
  </si>
  <si>
    <t>NASEEB JAN</t>
  </si>
  <si>
    <t>BC-E</t>
  </si>
  <si>
    <t>B.PED - PHYSICAL EDUCATION</t>
  </si>
  <si>
    <t>10.08.2030</t>
  </si>
  <si>
    <t>KR0000297</t>
  </si>
  <si>
    <t>SHAHEEDA</t>
  </si>
  <si>
    <t>10.08.2033</t>
  </si>
  <si>
    <t>KR0005065</t>
  </si>
  <si>
    <t>SHAIK YASMEEN</t>
  </si>
  <si>
    <t>GURRAMKONDA</t>
  </si>
  <si>
    <t>10.08.2034</t>
  </si>
  <si>
    <t>KR0004859</t>
  </si>
  <si>
    <t>DRAKSHAYANI</t>
  </si>
  <si>
    <t>10.08.2035</t>
  </si>
  <si>
    <t>KR0022760</t>
  </si>
  <si>
    <t>RUKSANA</t>
  </si>
  <si>
    <t>OC</t>
  </si>
  <si>
    <t>YES</t>
  </si>
  <si>
    <t>MULAKALACHERUVU</t>
  </si>
  <si>
    <t>10.08.2031</t>
  </si>
  <si>
    <t>Absent for Certificate Verification</t>
  </si>
  <si>
    <t>KR0006943</t>
  </si>
  <si>
    <t>MUDE ROJA</t>
  </si>
  <si>
    <t>ST</t>
  </si>
  <si>
    <t>10.08.2032</t>
  </si>
  <si>
    <t>KR0014016</t>
  </si>
  <si>
    <t>SALMA</t>
  </si>
  <si>
    <t>10.08.2037</t>
  </si>
  <si>
    <t>Roster Point &amp; Cycle: SC-Gr.I (1-2)</t>
  </si>
  <si>
    <t>Number of Vacancies: 01</t>
  </si>
  <si>
    <t>ANNAMAYYA-PHYSICAL EDUCATION TEACHER- SC Category  MERIT LIST</t>
  </si>
  <si>
    <t>S.NO</t>
  </si>
  <si>
    <t>KR0012071</t>
  </si>
  <si>
    <t>SUGUNA</t>
  </si>
  <si>
    <t>SC-GR II</t>
  </si>
  <si>
    <t>10.08.2053</t>
  </si>
  <si>
    <t>As there is no SC Group-I candidate, the SC Group-II candidate has been considered for the higher rank.</t>
  </si>
  <si>
    <t>KR0004922</t>
  </si>
  <si>
    <t>PUNJAKKA GAYATHRI</t>
  </si>
  <si>
    <t>SC-GR III</t>
  </si>
  <si>
    <t>10.08.2055</t>
  </si>
  <si>
    <t>KR0004808</t>
  </si>
  <si>
    <t>SABITHA</t>
  </si>
  <si>
    <t>NIMMANAPALLI</t>
  </si>
  <si>
    <t>15.09.2026</t>
  </si>
  <si>
    <t>KR0015845</t>
  </si>
  <si>
    <t>ANITHARANI</t>
  </si>
  <si>
    <t>10.08.2056</t>
  </si>
  <si>
    <t>KR0002957</t>
  </si>
  <si>
    <t>DIVYA</t>
  </si>
  <si>
    <t>10.08.2057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</si>
</sst>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4" fillId="3" borderId="0" xfId="1" applyFill="1"/>
    <xf numFmtId="0" fontId="4" fillId="5" borderId="1" xfId="1" applyFill="1" applyBorder="1" applyAlignment="1">
      <alignment horizontal="center" vertical="center"/>
    </xf>
    <xf numFmtId="0" fontId="4" fillId="3" borderId="1" xfId="1" applyFill="1" applyBorder="1" applyAlignment="1">
      <alignment vertical="center"/>
    </xf>
    <xf numFmtId="0" fontId="1" fillId="0" borderId="0" xfId="0" applyFont="1" applyAlignment="1">
      <alignment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4" fillId="3" borderId="1" xfId="1" applyFill="1" applyBorder="1"/>
    <xf numFmtId="0" fontId="0" fillId="0" borderId="0" xfId="0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/>
    </xf>
    <xf numFmtId="0" fontId="6" fillId="6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1" fillId="7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9" borderId="1" xfId="1" applyFill="1" applyBorder="1" applyAlignment="1">
      <alignment vertical="center" wrapText="1"/>
    </xf>
    <xf numFmtId="0" fontId="4" fillId="9" borderId="1" xfId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2" fontId="7" fillId="7" borderId="1" xfId="1" applyNumberFormat="1" applyFont="1" applyFill="1" applyBorder="1" applyAlignment="1">
      <alignment horizontal="center" vertical="center"/>
    </xf>
    <xf numFmtId="0" fontId="6" fillId="9" borderId="1" xfId="1" applyFont="1" applyFill="1" applyBorder="1" applyAlignment="1">
      <alignment horizontal="center" vertical="center"/>
    </xf>
    <xf numFmtId="0" fontId="4" fillId="9" borderId="1" xfId="1" applyFill="1" applyBorder="1" applyAlignment="1">
      <alignment vertical="center"/>
    </xf>
    <xf numFmtId="2" fontId="4" fillId="7" borderId="1" xfId="1" applyNumberFormat="1" applyFill="1" applyBorder="1" applyAlignment="1">
      <alignment horizontal="center" vertical="center"/>
    </xf>
    <xf numFmtId="2" fontId="6" fillId="7" borderId="1" xfId="1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16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9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vertical="center" wrapText="1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>
      <alignment vertical="center"/>
    </xf>
    <xf numFmtId="0" fontId="0" fillId="5" borderId="0" xfId="0" applyFill="1" applyAlignment="1">
      <alignment vertical="center"/>
    </xf>
    <xf numFmtId="0" fontId="0" fillId="0" borderId="0" xfId="0" applyAlignment="1">
      <alignment vertical="center" wrapText="1"/>
    </xf>
    <xf numFmtId="0" fontId="7" fillId="0" borderId="1" xfId="1" applyFont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5" fillId="10" borderId="1" xfId="1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4" fillId="4" borderId="1" xfId="1" applyFill="1" applyBorder="1" applyAlignment="1">
      <alignment vertical="center" wrapText="1"/>
    </xf>
    <xf numFmtId="0" fontId="4" fillId="4" borderId="1" xfId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4" fillId="4" borderId="1" xfId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16" fontId="0" fillId="0" borderId="1" xfId="0" applyNumberFormat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10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5" borderId="1" xfId="1" applyFill="1" applyBorder="1" applyAlignment="1">
      <alignment horizontal="center" vertical="center"/>
    </xf>
    <xf numFmtId="0" fontId="4" fillId="5" borderId="0" xfId="1" applyFill="1" applyBorder="1" applyAlignment="1">
      <alignment horizontal="center" vertical="center"/>
    </xf>
    <xf numFmtId="0" fontId="4" fillId="5" borderId="0" xfId="1" applyFill="1" applyBorder="1" applyAlignment="1">
      <alignment vertical="center" wrapText="1"/>
    </xf>
    <xf numFmtId="0" fontId="7" fillId="5" borderId="0" xfId="1" applyFont="1" applyFill="1" applyBorder="1" applyAlignment="1">
      <alignment horizontal="center" vertical="center"/>
    </xf>
    <xf numFmtId="0" fontId="6" fillId="5" borderId="0" xfId="1" applyFont="1" applyFill="1" applyBorder="1" applyAlignment="1">
      <alignment horizontal="center" vertical="center"/>
    </xf>
    <xf numFmtId="0" fontId="4" fillId="5" borderId="0" xfId="1" applyFill="1" applyBorder="1" applyAlignment="1">
      <alignment vertical="center"/>
    </xf>
    <xf numFmtId="2" fontId="4" fillId="5" borderId="0" xfId="1" applyNumberFormat="1" applyFill="1" applyBorder="1" applyAlignment="1">
      <alignment horizontal="center" vertical="center"/>
    </xf>
    <xf numFmtId="2" fontId="6" fillId="5" borderId="0" xfId="1" applyNumberFormat="1" applyFont="1" applyFill="1" applyBorder="1" applyAlignment="1">
      <alignment horizontal="center"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horizontal="center" vertical="center" wrapText="1"/>
    </xf>
    <xf numFmtId="16" fontId="0" fillId="5" borderId="0" xfId="0" applyNumberForma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tabSelected="1" topLeftCell="A22" zoomScaleNormal="100" workbookViewId="0">
      <selection activeCell="P34" sqref="P34"/>
    </sheetView>
  </sheetViews>
  <sheetFormatPr defaultRowHeight="36" customHeight="1" x14ac:dyDescent="0.25"/>
  <cols>
    <col min="1" max="1" width="5" style="54" customWidth="1"/>
    <col min="2" max="2" width="14.85546875" style="55" customWidth="1"/>
    <col min="3" max="3" width="12.42578125" style="55" customWidth="1"/>
    <col min="4" max="4" width="5.7109375" style="54" bestFit="1" customWidth="1"/>
    <col min="5" max="5" width="7.140625" style="54" customWidth="1"/>
    <col min="6" max="6" width="10.85546875" style="54" customWidth="1"/>
    <col min="7" max="7" width="12.140625" style="54" bestFit="1" customWidth="1"/>
    <col min="8" max="8" width="19.140625" customWidth="1"/>
    <col min="9" max="9" width="15.140625" style="54" customWidth="1"/>
    <col min="10" max="10" width="3.85546875" hidden="1" customWidth="1"/>
    <col min="11" max="11" width="8.7109375" bestFit="1" customWidth="1"/>
    <col min="12" max="12" width="5.140625" hidden="1" customWidth="1"/>
    <col min="13" max="14" width="8.85546875" style="54" hidden="1" customWidth="1"/>
    <col min="15" max="15" width="8.85546875" customWidth="1"/>
    <col min="16" max="16" width="11.28515625" customWidth="1"/>
    <col min="17" max="17" width="6.7109375" style="54" bestFit="1" customWidth="1"/>
    <col min="18" max="18" width="11.7109375" style="54" customWidth="1"/>
    <col min="19" max="20" width="8.42578125" hidden="1" customWidth="1"/>
    <col min="21" max="21" width="8.42578125" customWidth="1"/>
    <col min="22" max="22" width="10.28515625" customWidth="1"/>
    <col min="23" max="23" width="7.7109375" bestFit="1" customWidth="1"/>
    <col min="24" max="24" width="10.140625" customWidth="1"/>
    <col min="25" max="25" width="15.85546875" style="55" hidden="1" customWidth="1"/>
    <col min="26" max="26" width="9.5703125" hidden="1" customWidth="1"/>
    <col min="27" max="27" width="9.140625" hidden="1" customWidth="1"/>
    <col min="28" max="28" width="16.85546875" customWidth="1"/>
    <col min="29" max="29" width="9.140625" customWidth="1"/>
    <col min="30" max="30" width="9.28515625" style="54" customWidth="1"/>
    <col min="31" max="31" width="11.28515625" style="54" customWidth="1"/>
    <col min="32" max="32" width="11.85546875" hidden="1" customWidth="1"/>
    <col min="33" max="33" width="14.140625" hidden="1" customWidth="1"/>
    <col min="34" max="34" width="12.42578125" hidden="1" customWidth="1"/>
    <col min="35" max="35" width="9.28515625" hidden="1" customWidth="1"/>
    <col min="36" max="36" width="10.85546875" hidden="1" customWidth="1"/>
    <col min="37" max="37" width="34.140625" style="56" customWidth="1"/>
  </cols>
  <sheetData>
    <row r="1" spans="1:37" ht="23.25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</row>
    <row r="2" spans="1:37" ht="23.25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</row>
    <row r="3" spans="1:37" ht="21.75" customHeight="1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</row>
    <row r="4" spans="1:37" s="1" customFormat="1" ht="26.25" customHeight="1" x14ac:dyDescent="0.25">
      <c r="A4" s="61" t="s">
        <v>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</row>
    <row r="5" spans="1:37" s="1" customFormat="1" ht="24.75" customHeight="1" x14ac:dyDescent="0.25">
      <c r="A5" s="61" t="s">
        <v>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</row>
    <row r="6" spans="1:37" s="4" customFormat="1" ht="18.75" x14ac:dyDescent="0.25">
      <c r="A6" s="65" t="s">
        <v>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6" t="s">
        <v>6</v>
      </c>
      <c r="N6" s="66"/>
      <c r="O6" s="66"/>
      <c r="P6" s="66"/>
      <c r="Q6" s="66"/>
      <c r="R6" s="66"/>
      <c r="S6" s="66" t="s">
        <v>7</v>
      </c>
      <c r="T6" s="66"/>
      <c r="U6" s="66"/>
      <c r="V6" s="66"/>
      <c r="W6" s="66"/>
      <c r="X6" s="66"/>
      <c r="Y6" s="67" t="s">
        <v>8</v>
      </c>
      <c r="Z6" s="67"/>
      <c r="AA6" s="67"/>
      <c r="AB6" s="67"/>
      <c r="AC6" s="67"/>
      <c r="AD6" s="67"/>
      <c r="AE6" s="67"/>
      <c r="AF6" s="68"/>
      <c r="AG6" s="68"/>
      <c r="AH6" s="68"/>
      <c r="AI6" s="2"/>
      <c r="AJ6" s="3"/>
      <c r="AK6" s="57" t="s">
        <v>9</v>
      </c>
    </row>
    <row r="7" spans="1:37" s="8" customFormat="1" ht="18.75" x14ac:dyDescent="0.3">
      <c r="A7" s="5"/>
      <c r="B7" s="5"/>
      <c r="C7" s="6"/>
      <c r="D7" s="5"/>
      <c r="E7" s="5"/>
      <c r="F7" s="5"/>
      <c r="G7" s="5"/>
      <c r="H7" s="5"/>
      <c r="I7" s="5"/>
      <c r="J7" s="5"/>
      <c r="K7" s="5"/>
      <c r="L7" s="5"/>
      <c r="M7" s="58" t="s">
        <v>10</v>
      </c>
      <c r="N7" s="58"/>
      <c r="O7" s="58"/>
      <c r="P7" s="58"/>
      <c r="Q7" s="58" t="s">
        <v>11</v>
      </c>
      <c r="R7" s="58"/>
      <c r="S7" s="58" t="s">
        <v>10</v>
      </c>
      <c r="T7" s="58"/>
      <c r="U7" s="58"/>
      <c r="V7" s="58"/>
      <c r="W7" s="58" t="s">
        <v>11</v>
      </c>
      <c r="X7" s="58"/>
      <c r="Y7" s="58" t="s">
        <v>10</v>
      </c>
      <c r="Z7" s="58"/>
      <c r="AA7" s="58"/>
      <c r="AB7" s="58"/>
      <c r="AC7" s="58" t="s">
        <v>11</v>
      </c>
      <c r="AD7" s="58"/>
      <c r="AE7" s="42"/>
      <c r="AF7" s="43"/>
      <c r="AG7" s="43"/>
      <c r="AH7" s="43"/>
      <c r="AI7" s="43"/>
      <c r="AJ7" s="7"/>
      <c r="AK7" s="57"/>
    </row>
    <row r="8" spans="1:37" s="8" customFormat="1" ht="63" x14ac:dyDescent="0.25">
      <c r="A8" s="9" t="s">
        <v>12</v>
      </c>
      <c r="B8" s="10" t="s">
        <v>13</v>
      </c>
      <c r="C8" s="10" t="s">
        <v>14</v>
      </c>
      <c r="D8" s="11" t="s">
        <v>15</v>
      </c>
      <c r="E8" s="12" t="s">
        <v>16</v>
      </c>
      <c r="F8" s="13" t="s">
        <v>10</v>
      </c>
      <c r="G8" s="11" t="s">
        <v>17</v>
      </c>
      <c r="H8" s="10" t="s">
        <v>18</v>
      </c>
      <c r="I8" s="9" t="s">
        <v>19</v>
      </c>
      <c r="J8" s="14" t="s">
        <v>20</v>
      </c>
      <c r="K8" s="14" t="s">
        <v>21</v>
      </c>
      <c r="L8" s="14" t="s">
        <v>22</v>
      </c>
      <c r="M8" s="15" t="s">
        <v>23</v>
      </c>
      <c r="N8" s="15" t="s">
        <v>24</v>
      </c>
      <c r="O8" s="16" t="s">
        <v>25</v>
      </c>
      <c r="P8" s="17" t="s">
        <v>26</v>
      </c>
      <c r="Q8" s="11" t="s">
        <v>25</v>
      </c>
      <c r="R8" s="18" t="s">
        <v>26</v>
      </c>
      <c r="S8" s="19" t="s">
        <v>23</v>
      </c>
      <c r="T8" s="19" t="s">
        <v>24</v>
      </c>
      <c r="U8" s="16" t="s">
        <v>27</v>
      </c>
      <c r="V8" s="16" t="s">
        <v>28</v>
      </c>
      <c r="W8" s="11" t="s">
        <v>27</v>
      </c>
      <c r="X8" s="18" t="s">
        <v>29</v>
      </c>
      <c r="Y8" s="10" t="s">
        <v>30</v>
      </c>
      <c r="Z8" s="15" t="s">
        <v>23</v>
      </c>
      <c r="AA8" s="15" t="s">
        <v>24</v>
      </c>
      <c r="AB8" s="16" t="s">
        <v>31</v>
      </c>
      <c r="AC8" s="16" t="s">
        <v>32</v>
      </c>
      <c r="AD8" s="11" t="s">
        <v>31</v>
      </c>
      <c r="AE8" s="18" t="s">
        <v>32</v>
      </c>
      <c r="AF8" s="20" t="s">
        <v>33</v>
      </c>
      <c r="AG8" s="20" t="s">
        <v>34</v>
      </c>
      <c r="AH8" s="20" t="s">
        <v>35</v>
      </c>
      <c r="AI8" s="20" t="s">
        <v>36</v>
      </c>
      <c r="AJ8" s="21" t="s">
        <v>37</v>
      </c>
      <c r="AK8" s="57"/>
    </row>
    <row r="9" spans="1:37" s="8" customFormat="1" ht="65.099999999999994" customHeight="1" x14ac:dyDescent="0.25">
      <c r="A9" s="2">
        <v>1</v>
      </c>
      <c r="B9" s="22" t="s">
        <v>38</v>
      </c>
      <c r="C9" s="22" t="s">
        <v>39</v>
      </c>
      <c r="D9" s="23">
        <v>7</v>
      </c>
      <c r="E9" s="24">
        <v>1</v>
      </c>
      <c r="F9" s="25">
        <f t="shared" ref="F9:F15" si="0">P9+V9+AC9</f>
        <v>79.536000000000001</v>
      </c>
      <c r="G9" s="26">
        <v>71.38</v>
      </c>
      <c r="H9" s="27" t="s">
        <v>40</v>
      </c>
      <c r="I9" s="23">
        <v>9100309190</v>
      </c>
      <c r="J9" s="27" t="s">
        <v>41</v>
      </c>
      <c r="K9" s="27" t="s">
        <v>42</v>
      </c>
      <c r="L9" s="27" t="s">
        <v>41</v>
      </c>
      <c r="M9" s="23">
        <v>10</v>
      </c>
      <c r="N9" s="23">
        <v>9.1999999999999993</v>
      </c>
      <c r="O9" s="28">
        <f>N9*9.5</f>
        <v>87.399999999999991</v>
      </c>
      <c r="P9" s="29">
        <f>O9*0.2</f>
        <v>17.48</v>
      </c>
      <c r="Q9" s="23">
        <v>87.5</v>
      </c>
      <c r="R9" s="23">
        <v>17.5</v>
      </c>
      <c r="S9" s="27">
        <v>1000</v>
      </c>
      <c r="T9" s="27">
        <v>722</v>
      </c>
      <c r="U9" s="28">
        <f>T9/S9*100</f>
        <v>72.2</v>
      </c>
      <c r="V9" s="29">
        <f>U9*0.4</f>
        <v>28.880000000000003</v>
      </c>
      <c r="W9" s="23">
        <v>72.2</v>
      </c>
      <c r="X9" s="23">
        <v>28.88</v>
      </c>
      <c r="Y9" s="22" t="s">
        <v>43</v>
      </c>
      <c r="Z9" s="27">
        <v>10</v>
      </c>
      <c r="AA9" s="27">
        <v>6.22</v>
      </c>
      <c r="AB9" s="28">
        <v>82.94</v>
      </c>
      <c r="AC9" s="29">
        <f>AB9*0.4</f>
        <v>33.176000000000002</v>
      </c>
      <c r="AD9" s="23">
        <v>62.5</v>
      </c>
      <c r="AE9" s="23">
        <v>25</v>
      </c>
      <c r="AF9" s="30" t="s">
        <v>44</v>
      </c>
      <c r="AG9" s="30" t="s">
        <v>45</v>
      </c>
      <c r="AH9" s="30" t="s">
        <v>46</v>
      </c>
      <c r="AI9" s="31">
        <v>3</v>
      </c>
      <c r="AJ9" s="32" t="s">
        <v>47</v>
      </c>
      <c r="AK9" s="33" t="s">
        <v>48</v>
      </c>
    </row>
    <row r="10" spans="1:37" s="8" customFormat="1" ht="65.099999999999994" customHeight="1" x14ac:dyDescent="0.25">
      <c r="A10" s="2">
        <v>2</v>
      </c>
      <c r="B10" s="22" t="s">
        <v>38</v>
      </c>
      <c r="C10" s="22" t="s">
        <v>49</v>
      </c>
      <c r="D10" s="23">
        <v>3</v>
      </c>
      <c r="E10" s="24">
        <v>2</v>
      </c>
      <c r="F10" s="25">
        <f t="shared" si="0"/>
        <v>78.50800000000001</v>
      </c>
      <c r="G10" s="26">
        <v>80.658799999999999</v>
      </c>
      <c r="H10" s="27" t="s">
        <v>50</v>
      </c>
      <c r="I10" s="23">
        <v>7780116201</v>
      </c>
      <c r="J10" s="27" t="s">
        <v>41</v>
      </c>
      <c r="K10" s="27" t="s">
        <v>51</v>
      </c>
      <c r="L10" s="27" t="s">
        <v>41</v>
      </c>
      <c r="M10" s="23">
        <v>10</v>
      </c>
      <c r="N10" s="23">
        <v>8.8000000000000007</v>
      </c>
      <c r="O10" s="28">
        <f t="shared" ref="O10:O15" si="1">N10*9.5</f>
        <v>83.600000000000009</v>
      </c>
      <c r="P10" s="29">
        <f t="shared" ref="P10:P15" si="2">O10*0.2</f>
        <v>16.720000000000002</v>
      </c>
      <c r="Q10" s="23">
        <v>83.33</v>
      </c>
      <c r="R10" s="23">
        <v>16.666</v>
      </c>
      <c r="S10" s="27">
        <v>10</v>
      </c>
      <c r="T10" s="27">
        <v>8.09</v>
      </c>
      <c r="U10" s="28">
        <f>T10*9.5</f>
        <v>76.855000000000004</v>
      </c>
      <c r="V10" s="29">
        <f t="shared" ref="V10:V15" si="3">U10*0.4</f>
        <v>30.742000000000004</v>
      </c>
      <c r="W10" s="23">
        <v>78.3</v>
      </c>
      <c r="X10" s="23">
        <v>31.32</v>
      </c>
      <c r="Y10" s="22" t="s">
        <v>43</v>
      </c>
      <c r="Z10" s="27">
        <v>10</v>
      </c>
      <c r="AA10" s="27">
        <v>8.17</v>
      </c>
      <c r="AB10" s="28">
        <f t="shared" ref="AB10:AB15" si="4">AA10*9.5</f>
        <v>77.614999999999995</v>
      </c>
      <c r="AC10" s="29">
        <f t="shared" ref="AC10:AC15" si="5">AB10*0.4</f>
        <v>31.045999999999999</v>
      </c>
      <c r="AD10" s="23">
        <v>81.682000000000002</v>
      </c>
      <c r="AE10" s="23">
        <v>32.673000000000002</v>
      </c>
      <c r="AF10" s="34" t="s">
        <v>52</v>
      </c>
      <c r="AG10" s="34" t="s">
        <v>45</v>
      </c>
      <c r="AH10" s="34" t="s">
        <v>46</v>
      </c>
      <c r="AI10" s="35">
        <v>4</v>
      </c>
      <c r="AJ10" s="32" t="s">
        <v>53</v>
      </c>
      <c r="AK10" s="80" t="s">
        <v>54</v>
      </c>
    </row>
    <row r="11" spans="1:37" s="8" customFormat="1" ht="65.099999999999994" customHeight="1" x14ac:dyDescent="0.25">
      <c r="A11" s="2">
        <v>3</v>
      </c>
      <c r="B11" s="22" t="s">
        <v>38</v>
      </c>
      <c r="C11" s="22" t="s">
        <v>55</v>
      </c>
      <c r="D11" s="23">
        <v>4</v>
      </c>
      <c r="E11" s="24">
        <v>3</v>
      </c>
      <c r="F11" s="25">
        <f t="shared" si="0"/>
        <v>78.266000000000005</v>
      </c>
      <c r="G11" s="26">
        <v>80.565600000000003</v>
      </c>
      <c r="H11" s="27" t="s">
        <v>56</v>
      </c>
      <c r="I11" s="23">
        <v>8639881742</v>
      </c>
      <c r="J11" s="27" t="s">
        <v>41</v>
      </c>
      <c r="K11" s="27" t="s">
        <v>42</v>
      </c>
      <c r="L11" s="27" t="s">
        <v>41</v>
      </c>
      <c r="M11" s="23">
        <v>10</v>
      </c>
      <c r="N11" s="23">
        <v>9</v>
      </c>
      <c r="O11" s="28">
        <f>N11*9.5</f>
        <v>85.5</v>
      </c>
      <c r="P11" s="29">
        <f t="shared" si="2"/>
        <v>17.100000000000001</v>
      </c>
      <c r="Q11" s="23">
        <v>90</v>
      </c>
      <c r="R11" s="23">
        <v>18</v>
      </c>
      <c r="S11" s="27">
        <v>1000</v>
      </c>
      <c r="T11" s="27">
        <v>867</v>
      </c>
      <c r="U11" s="28">
        <f>T11/S11*100</f>
        <v>86.7</v>
      </c>
      <c r="V11" s="29">
        <f t="shared" si="3"/>
        <v>34.68</v>
      </c>
      <c r="W11" s="23">
        <v>86.7</v>
      </c>
      <c r="X11" s="23">
        <v>34.68</v>
      </c>
      <c r="Y11" s="22" t="s">
        <v>43</v>
      </c>
      <c r="Z11" s="27">
        <v>10</v>
      </c>
      <c r="AA11" s="27">
        <v>6.97</v>
      </c>
      <c r="AB11" s="28">
        <f t="shared" si="4"/>
        <v>66.215000000000003</v>
      </c>
      <c r="AC11" s="29">
        <f t="shared" si="5"/>
        <v>26.486000000000004</v>
      </c>
      <c r="AD11" s="23">
        <v>69.713999999999999</v>
      </c>
      <c r="AE11" s="23">
        <v>27.885999999999999</v>
      </c>
      <c r="AF11" s="34" t="s">
        <v>57</v>
      </c>
      <c r="AG11" s="34" t="s">
        <v>58</v>
      </c>
      <c r="AH11" s="34" t="s">
        <v>59</v>
      </c>
      <c r="AI11" s="35">
        <v>1</v>
      </c>
      <c r="AJ11" s="32" t="s">
        <v>60</v>
      </c>
      <c r="AK11" s="80" t="s">
        <v>54</v>
      </c>
    </row>
    <row r="12" spans="1:37" s="8" customFormat="1" ht="65.099999999999994" customHeight="1" x14ac:dyDescent="0.25">
      <c r="A12" s="2">
        <v>4</v>
      </c>
      <c r="B12" s="22" t="s">
        <v>38</v>
      </c>
      <c r="C12" s="22" t="s">
        <v>61</v>
      </c>
      <c r="D12" s="23">
        <v>1</v>
      </c>
      <c r="E12" s="24">
        <v>4</v>
      </c>
      <c r="F12" s="25">
        <f t="shared" si="0"/>
        <v>76.694000000000003</v>
      </c>
      <c r="G12" s="26">
        <v>100</v>
      </c>
      <c r="H12" s="27" t="s">
        <v>62</v>
      </c>
      <c r="I12" s="23">
        <v>9701576915</v>
      </c>
      <c r="J12" s="27" t="s">
        <v>41</v>
      </c>
      <c r="K12" s="27" t="s">
        <v>63</v>
      </c>
      <c r="L12" s="27" t="s">
        <v>41</v>
      </c>
      <c r="M12" s="23">
        <v>10</v>
      </c>
      <c r="N12" s="23">
        <v>9.3000000000000007</v>
      </c>
      <c r="O12" s="28">
        <f t="shared" si="1"/>
        <v>88.350000000000009</v>
      </c>
      <c r="P12" s="29">
        <f t="shared" si="2"/>
        <v>17.670000000000002</v>
      </c>
      <c r="Q12" s="23">
        <v>100</v>
      </c>
      <c r="R12" s="23">
        <v>20</v>
      </c>
      <c r="S12" s="27">
        <v>1000</v>
      </c>
      <c r="T12" s="27">
        <v>841</v>
      </c>
      <c r="U12" s="28">
        <f>T12/S12*100</f>
        <v>84.1</v>
      </c>
      <c r="V12" s="29">
        <f t="shared" si="3"/>
        <v>33.64</v>
      </c>
      <c r="W12" s="23">
        <v>100</v>
      </c>
      <c r="X12" s="23">
        <v>40</v>
      </c>
      <c r="Y12" s="22" t="s">
        <v>64</v>
      </c>
      <c r="Z12" s="27">
        <v>10</v>
      </c>
      <c r="AA12" s="27">
        <v>6.68</v>
      </c>
      <c r="AB12" s="28">
        <f t="shared" si="4"/>
        <v>63.459999999999994</v>
      </c>
      <c r="AC12" s="29">
        <f t="shared" si="5"/>
        <v>25.384</v>
      </c>
      <c r="AD12" s="23">
        <v>100</v>
      </c>
      <c r="AE12" s="23">
        <v>40</v>
      </c>
      <c r="AF12" s="36"/>
      <c r="AG12" s="36"/>
      <c r="AH12" s="36"/>
      <c r="AI12" s="35">
        <v>5</v>
      </c>
      <c r="AJ12" s="32" t="s">
        <v>65</v>
      </c>
      <c r="AK12" s="80" t="s">
        <v>54</v>
      </c>
    </row>
    <row r="13" spans="1:37" s="8" customFormat="1" ht="65.099999999999994" customHeight="1" x14ac:dyDescent="0.25">
      <c r="A13" s="2">
        <v>5</v>
      </c>
      <c r="B13" s="22" t="s">
        <v>38</v>
      </c>
      <c r="C13" s="22" t="s">
        <v>66</v>
      </c>
      <c r="D13" s="23">
        <v>6</v>
      </c>
      <c r="E13" s="24">
        <v>5</v>
      </c>
      <c r="F13" s="25">
        <f t="shared" si="0"/>
        <v>72.854000000000013</v>
      </c>
      <c r="G13" s="26">
        <v>75.205200000000005</v>
      </c>
      <c r="H13" s="27" t="s">
        <v>67</v>
      </c>
      <c r="I13" s="23">
        <v>7993300921</v>
      </c>
      <c r="J13" s="27" t="s">
        <v>41</v>
      </c>
      <c r="K13" s="27" t="s">
        <v>63</v>
      </c>
      <c r="L13" s="27" t="s">
        <v>41</v>
      </c>
      <c r="M13" s="23">
        <v>10</v>
      </c>
      <c r="N13" s="23">
        <v>8.3000000000000007</v>
      </c>
      <c r="O13" s="28">
        <f t="shared" si="1"/>
        <v>78.850000000000009</v>
      </c>
      <c r="P13" s="29">
        <f t="shared" si="2"/>
        <v>15.770000000000003</v>
      </c>
      <c r="Q13" s="23">
        <v>83</v>
      </c>
      <c r="R13" s="23">
        <v>16.600000000000001</v>
      </c>
      <c r="S13" s="27">
        <v>1000</v>
      </c>
      <c r="T13" s="27">
        <v>707</v>
      </c>
      <c r="U13" s="28">
        <f>T13/S13*100</f>
        <v>70.7</v>
      </c>
      <c r="V13" s="29">
        <f t="shared" si="3"/>
        <v>28.28</v>
      </c>
      <c r="W13" s="23">
        <v>70.7</v>
      </c>
      <c r="X13" s="23">
        <v>28.28</v>
      </c>
      <c r="Y13" s="22" t="s">
        <v>43</v>
      </c>
      <c r="Z13" s="27">
        <v>10</v>
      </c>
      <c r="AA13" s="27">
        <v>7.58</v>
      </c>
      <c r="AB13" s="28">
        <f t="shared" si="4"/>
        <v>72.010000000000005</v>
      </c>
      <c r="AC13" s="29">
        <f t="shared" si="5"/>
        <v>28.804000000000002</v>
      </c>
      <c r="AD13" s="23">
        <v>75.813000000000002</v>
      </c>
      <c r="AE13" s="23">
        <v>30.324999999999999</v>
      </c>
      <c r="AF13" s="36"/>
      <c r="AG13" s="36"/>
      <c r="AH13" s="36"/>
      <c r="AI13" s="35">
        <v>8</v>
      </c>
      <c r="AJ13" s="32" t="s">
        <v>68</v>
      </c>
      <c r="AK13" s="80" t="s">
        <v>54</v>
      </c>
    </row>
    <row r="14" spans="1:37" s="8" customFormat="1" ht="65.099999999999994" customHeight="1" x14ac:dyDescent="0.25">
      <c r="A14" s="2">
        <v>6</v>
      </c>
      <c r="B14" s="22" t="s">
        <v>38</v>
      </c>
      <c r="C14" s="22" t="s">
        <v>69</v>
      </c>
      <c r="D14" s="23">
        <v>9</v>
      </c>
      <c r="E14" s="24">
        <v>6</v>
      </c>
      <c r="F14" s="25">
        <f t="shared" si="0"/>
        <v>68.916000000000011</v>
      </c>
      <c r="G14" s="26">
        <v>70.718400000000003</v>
      </c>
      <c r="H14" s="22" t="s">
        <v>70</v>
      </c>
      <c r="I14" s="23">
        <v>8374848793</v>
      </c>
      <c r="J14" s="27" t="s">
        <v>41</v>
      </c>
      <c r="K14" s="27" t="s">
        <v>63</v>
      </c>
      <c r="L14" s="27" t="s">
        <v>41</v>
      </c>
      <c r="M14" s="23">
        <v>10</v>
      </c>
      <c r="N14" s="23">
        <v>5.8</v>
      </c>
      <c r="O14" s="28">
        <f t="shared" si="1"/>
        <v>55.1</v>
      </c>
      <c r="P14" s="29">
        <f t="shared" si="2"/>
        <v>11.020000000000001</v>
      </c>
      <c r="Q14" s="23">
        <v>58.33</v>
      </c>
      <c r="R14" s="23">
        <v>11.666</v>
      </c>
      <c r="S14" s="27">
        <v>1000</v>
      </c>
      <c r="T14" s="27">
        <v>771</v>
      </c>
      <c r="U14" s="28">
        <f>T14/S14*100</f>
        <v>77.100000000000009</v>
      </c>
      <c r="V14" s="29">
        <f t="shared" si="3"/>
        <v>30.840000000000003</v>
      </c>
      <c r="W14" s="23">
        <v>77.099999999999994</v>
      </c>
      <c r="X14" s="23">
        <v>30.84</v>
      </c>
      <c r="Y14" s="22" t="s">
        <v>64</v>
      </c>
      <c r="Z14" s="27">
        <v>10</v>
      </c>
      <c r="AA14" s="27">
        <v>7.12</v>
      </c>
      <c r="AB14" s="28">
        <f t="shared" si="4"/>
        <v>67.64</v>
      </c>
      <c r="AC14" s="29">
        <f t="shared" si="5"/>
        <v>27.056000000000001</v>
      </c>
      <c r="AD14" s="23">
        <v>70.531000000000006</v>
      </c>
      <c r="AE14" s="23">
        <v>28.212</v>
      </c>
      <c r="AF14" s="34" t="s">
        <v>71</v>
      </c>
      <c r="AG14" s="34" t="s">
        <v>45</v>
      </c>
      <c r="AH14" s="34" t="s">
        <v>46</v>
      </c>
      <c r="AI14" s="31">
        <v>9</v>
      </c>
      <c r="AJ14" s="32" t="s">
        <v>72</v>
      </c>
      <c r="AK14" s="80" t="s">
        <v>54</v>
      </c>
    </row>
    <row r="15" spans="1:37" s="8" customFormat="1" ht="65.099999999999994" customHeight="1" x14ac:dyDescent="0.25">
      <c r="A15" s="2">
        <v>7</v>
      </c>
      <c r="B15" s="22" t="s">
        <v>38</v>
      </c>
      <c r="C15" s="22" t="s">
        <v>73</v>
      </c>
      <c r="D15" s="23">
        <v>10</v>
      </c>
      <c r="E15" s="24">
        <v>7</v>
      </c>
      <c r="F15" s="25">
        <f t="shared" si="0"/>
        <v>66.27000000000001</v>
      </c>
      <c r="G15" s="26">
        <v>68.293999999999997</v>
      </c>
      <c r="H15" s="27" t="s">
        <v>74</v>
      </c>
      <c r="I15" s="23">
        <v>8008887226</v>
      </c>
      <c r="J15" s="27" t="s">
        <v>41</v>
      </c>
      <c r="K15" s="27" t="s">
        <v>42</v>
      </c>
      <c r="L15" s="27" t="s">
        <v>41</v>
      </c>
      <c r="M15" s="23">
        <v>10</v>
      </c>
      <c r="N15" s="23">
        <v>7.7</v>
      </c>
      <c r="O15" s="28">
        <f t="shared" si="1"/>
        <v>73.150000000000006</v>
      </c>
      <c r="P15" s="29">
        <f t="shared" si="2"/>
        <v>14.630000000000003</v>
      </c>
      <c r="Q15" s="23">
        <v>76.67</v>
      </c>
      <c r="R15" s="23">
        <v>15.334</v>
      </c>
      <c r="S15" s="27">
        <v>500</v>
      </c>
      <c r="T15" s="27">
        <v>332</v>
      </c>
      <c r="U15" s="28">
        <f>T15/S15*100</f>
        <v>66.400000000000006</v>
      </c>
      <c r="V15" s="29">
        <f t="shared" si="3"/>
        <v>26.560000000000002</v>
      </c>
      <c r="W15" s="23">
        <v>66.400000000000006</v>
      </c>
      <c r="X15" s="23">
        <v>26.56</v>
      </c>
      <c r="Y15" s="22" t="s">
        <v>64</v>
      </c>
      <c r="Z15" s="27">
        <v>10</v>
      </c>
      <c r="AA15" s="27">
        <v>6.6</v>
      </c>
      <c r="AB15" s="28">
        <f t="shared" si="4"/>
        <v>62.699999999999996</v>
      </c>
      <c r="AC15" s="29">
        <f t="shared" si="5"/>
        <v>25.08</v>
      </c>
      <c r="AD15" s="23">
        <v>66</v>
      </c>
      <c r="AE15" s="23">
        <v>26.4</v>
      </c>
      <c r="AF15" s="34" t="s">
        <v>44</v>
      </c>
      <c r="AG15" s="34" t="s">
        <v>45</v>
      </c>
      <c r="AH15" s="34" t="s">
        <v>46</v>
      </c>
      <c r="AI15" s="35">
        <v>10</v>
      </c>
      <c r="AJ15" s="32" t="s">
        <v>75</v>
      </c>
      <c r="AK15" s="80" t="s">
        <v>54</v>
      </c>
    </row>
    <row r="16" spans="1:37" s="8" customFormat="1" ht="65.099999999999994" customHeight="1" x14ac:dyDescent="0.25">
      <c r="A16" s="2">
        <v>8</v>
      </c>
      <c r="B16" s="37" t="s">
        <v>38</v>
      </c>
      <c r="C16" s="37" t="s">
        <v>76</v>
      </c>
      <c r="D16" s="38">
        <v>5</v>
      </c>
      <c r="E16" s="24">
        <v>8</v>
      </c>
      <c r="F16" s="9">
        <v>75.385999999999996</v>
      </c>
      <c r="G16" s="9">
        <v>75.385999999999996</v>
      </c>
      <c r="H16" s="39" t="s">
        <v>77</v>
      </c>
      <c r="I16" s="38">
        <v>9347461193</v>
      </c>
      <c r="J16" s="39" t="s">
        <v>41</v>
      </c>
      <c r="K16" s="39" t="s">
        <v>78</v>
      </c>
      <c r="L16" s="39" t="s">
        <v>79</v>
      </c>
      <c r="M16" s="38"/>
      <c r="N16" s="38"/>
      <c r="O16" s="28">
        <f>N16*9.5</f>
        <v>0</v>
      </c>
      <c r="P16" s="29">
        <f>O16*0.2</f>
        <v>0</v>
      </c>
      <c r="Q16" s="38">
        <v>88.33</v>
      </c>
      <c r="R16" s="38">
        <v>17.666</v>
      </c>
      <c r="S16" s="39"/>
      <c r="T16" s="39"/>
      <c r="U16" s="28"/>
      <c r="V16" s="29">
        <f>U16*0.4</f>
        <v>0</v>
      </c>
      <c r="W16" s="38">
        <v>79.3</v>
      </c>
      <c r="X16" s="38">
        <v>31.72</v>
      </c>
      <c r="Y16" s="37" t="s">
        <v>64</v>
      </c>
      <c r="Z16" s="39"/>
      <c r="AA16" s="39"/>
      <c r="AB16" s="28">
        <f>AA16*9.5</f>
        <v>0</v>
      </c>
      <c r="AC16" s="29">
        <f>AB16*0.4</f>
        <v>0</v>
      </c>
      <c r="AD16" s="38">
        <v>65</v>
      </c>
      <c r="AE16" s="38">
        <v>26</v>
      </c>
      <c r="AF16" s="34" t="s">
        <v>80</v>
      </c>
      <c r="AG16" s="34" t="s">
        <v>45</v>
      </c>
      <c r="AH16" s="34" t="s">
        <v>46</v>
      </c>
      <c r="AI16" s="31">
        <v>6</v>
      </c>
      <c r="AJ16" s="32" t="s">
        <v>81</v>
      </c>
      <c r="AK16" s="33" t="s">
        <v>82</v>
      </c>
    </row>
    <row r="17" spans="1:37" s="8" customFormat="1" ht="65.099999999999994" customHeight="1" x14ac:dyDescent="0.25">
      <c r="A17" s="2">
        <v>9</v>
      </c>
      <c r="B17" s="37" t="s">
        <v>38</v>
      </c>
      <c r="C17" s="37" t="s">
        <v>83</v>
      </c>
      <c r="D17" s="38">
        <v>8</v>
      </c>
      <c r="E17" s="24">
        <v>9</v>
      </c>
      <c r="F17" s="9">
        <v>71.054000000000002</v>
      </c>
      <c r="G17" s="9">
        <v>71.054000000000002</v>
      </c>
      <c r="H17" s="39" t="s">
        <v>84</v>
      </c>
      <c r="I17" s="38">
        <v>9392253616</v>
      </c>
      <c r="J17" s="39" t="s">
        <v>41</v>
      </c>
      <c r="K17" s="39" t="s">
        <v>85</v>
      </c>
      <c r="L17" s="39" t="s">
        <v>41</v>
      </c>
      <c r="M17" s="38"/>
      <c r="N17" s="38"/>
      <c r="O17" s="28">
        <f>N17*9.5</f>
        <v>0</v>
      </c>
      <c r="P17" s="29">
        <f>O17*0.2</f>
        <v>0</v>
      </c>
      <c r="Q17" s="38">
        <v>68.67</v>
      </c>
      <c r="R17" s="38">
        <v>13.734</v>
      </c>
      <c r="S17" s="39"/>
      <c r="T17" s="39"/>
      <c r="U17" s="28"/>
      <c r="V17" s="29">
        <f>U17*0.4</f>
        <v>0</v>
      </c>
      <c r="W17" s="38">
        <v>56.8</v>
      </c>
      <c r="X17" s="38">
        <v>22.72</v>
      </c>
      <c r="Y17" s="37" t="s">
        <v>43</v>
      </c>
      <c r="Z17" s="39"/>
      <c r="AA17" s="39"/>
      <c r="AB17" s="28">
        <f>AA17*9.5</f>
        <v>0</v>
      </c>
      <c r="AC17" s="29">
        <f>AB17*0.4</f>
        <v>0</v>
      </c>
      <c r="AD17" s="38">
        <v>86.5</v>
      </c>
      <c r="AE17" s="38">
        <v>34.6</v>
      </c>
      <c r="AF17" s="34" t="s">
        <v>52</v>
      </c>
      <c r="AG17" s="34" t="s">
        <v>45</v>
      </c>
      <c r="AH17" s="34" t="s">
        <v>46</v>
      </c>
      <c r="AI17" s="35">
        <v>7</v>
      </c>
      <c r="AJ17" s="32" t="s">
        <v>86</v>
      </c>
      <c r="AK17" s="33" t="s">
        <v>82</v>
      </c>
    </row>
    <row r="18" spans="1:37" s="40" customFormat="1" ht="65.099999999999994" customHeight="1" x14ac:dyDescent="0.25">
      <c r="A18" s="2">
        <v>10</v>
      </c>
      <c r="B18" s="37" t="s">
        <v>38</v>
      </c>
      <c r="C18" s="37" t="s">
        <v>87</v>
      </c>
      <c r="D18" s="38">
        <v>12</v>
      </c>
      <c r="E18" s="24">
        <v>10</v>
      </c>
      <c r="F18" s="9">
        <v>67.319999999999993</v>
      </c>
      <c r="G18" s="9">
        <v>67.319999999999993</v>
      </c>
      <c r="H18" s="39" t="s">
        <v>88</v>
      </c>
      <c r="I18" s="38">
        <v>7013915040</v>
      </c>
      <c r="J18" s="39" t="s">
        <v>41</v>
      </c>
      <c r="K18" s="39" t="s">
        <v>78</v>
      </c>
      <c r="L18" s="39" t="s">
        <v>79</v>
      </c>
      <c r="M18" s="38"/>
      <c r="N18" s="38"/>
      <c r="O18" s="28">
        <f>N18*9.5</f>
        <v>0</v>
      </c>
      <c r="P18" s="29">
        <f>O18*0.2</f>
        <v>0</v>
      </c>
      <c r="Q18" s="38">
        <v>63</v>
      </c>
      <c r="R18" s="38">
        <v>12.6</v>
      </c>
      <c r="S18" s="39"/>
      <c r="T18" s="39"/>
      <c r="U18" s="28"/>
      <c r="V18" s="29">
        <f>U18*0.4</f>
        <v>0</v>
      </c>
      <c r="W18" s="38">
        <v>54.4</v>
      </c>
      <c r="X18" s="38">
        <v>21.76</v>
      </c>
      <c r="Y18" s="37" t="s">
        <v>64</v>
      </c>
      <c r="Z18" s="39"/>
      <c r="AA18" s="39"/>
      <c r="AB18" s="28">
        <f>AA18*9.5</f>
        <v>0</v>
      </c>
      <c r="AC18" s="29">
        <f>AB18*0.4</f>
        <v>0</v>
      </c>
      <c r="AD18" s="38">
        <v>82.4</v>
      </c>
      <c r="AE18" s="38">
        <v>32.96</v>
      </c>
      <c r="AF18" s="36"/>
      <c r="AG18" s="36"/>
      <c r="AH18" s="36"/>
      <c r="AI18" s="31">
        <v>12</v>
      </c>
      <c r="AJ18" s="32" t="s">
        <v>89</v>
      </c>
      <c r="AK18" s="33" t="s">
        <v>82</v>
      </c>
    </row>
    <row r="19" spans="1:37" s="40" customFormat="1" ht="65.099999999999994" customHeight="1" x14ac:dyDescent="0.25">
      <c r="A19" s="69"/>
      <c r="B19" s="70"/>
      <c r="C19" s="70"/>
      <c r="D19" s="69"/>
      <c r="E19" s="71"/>
      <c r="F19" s="72"/>
      <c r="G19" s="72"/>
      <c r="H19" s="73"/>
      <c r="I19" s="69"/>
      <c r="J19" s="73"/>
      <c r="K19" s="73"/>
      <c r="L19" s="73"/>
      <c r="M19" s="69"/>
      <c r="N19" s="69"/>
      <c r="O19" s="74"/>
      <c r="P19" s="75"/>
      <c r="Q19" s="69"/>
      <c r="R19" s="69"/>
      <c r="S19" s="73"/>
      <c r="T19" s="73"/>
      <c r="U19" s="74"/>
      <c r="V19" s="75"/>
      <c r="W19" s="69"/>
      <c r="X19" s="69"/>
      <c r="Y19" s="70"/>
      <c r="Z19" s="73"/>
      <c r="AA19" s="73"/>
      <c r="AB19" s="74"/>
      <c r="AC19" s="75"/>
      <c r="AD19" s="69"/>
      <c r="AE19" s="69"/>
      <c r="AF19" s="76"/>
      <c r="AG19" s="76"/>
      <c r="AH19" s="76"/>
      <c r="AI19" s="77"/>
      <c r="AJ19" s="78"/>
      <c r="AK19" s="79"/>
    </row>
    <row r="20" spans="1:37" ht="31.5" customHeight="1" x14ac:dyDescent="0.25">
      <c r="A20" s="59" t="s">
        <v>0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</row>
    <row r="21" spans="1:37" s="1" customFormat="1" ht="23.25" x14ac:dyDescent="0.2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</row>
    <row r="22" spans="1:37" s="1" customFormat="1" ht="21" x14ac:dyDescent="0.25">
      <c r="A22" s="61" t="s">
        <v>2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</row>
    <row r="23" spans="1:37" s="4" customFormat="1" ht="21" x14ac:dyDescent="0.25">
      <c r="A23" s="61" t="s">
        <v>90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</row>
    <row r="24" spans="1:37" s="41" customFormat="1" ht="21" x14ac:dyDescent="0.25">
      <c r="A24" s="61" t="s">
        <v>91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</row>
    <row r="25" spans="1:37" s="8" customFormat="1" ht="18.75" x14ac:dyDescent="0.3">
      <c r="A25" s="62" t="s">
        <v>92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58" t="s">
        <v>6</v>
      </c>
      <c r="N25" s="58"/>
      <c r="O25" s="58"/>
      <c r="P25" s="58"/>
      <c r="Q25" s="58"/>
      <c r="R25" s="58"/>
      <c r="S25" s="58" t="s">
        <v>7</v>
      </c>
      <c r="T25" s="58"/>
      <c r="U25" s="58"/>
      <c r="V25" s="58"/>
      <c r="W25" s="58"/>
      <c r="X25" s="58"/>
      <c r="Y25" s="63" t="s">
        <v>8</v>
      </c>
      <c r="Z25" s="63"/>
      <c r="AA25" s="63"/>
      <c r="AB25" s="63"/>
      <c r="AC25" s="63"/>
      <c r="AD25" s="63"/>
      <c r="AE25" s="63"/>
      <c r="AF25" s="64"/>
      <c r="AG25" s="64"/>
      <c r="AH25" s="64"/>
      <c r="AI25" s="43"/>
      <c r="AJ25" s="7"/>
      <c r="AK25" s="57" t="s">
        <v>9</v>
      </c>
    </row>
    <row r="26" spans="1:37" s="8" customFormat="1" ht="18.75" x14ac:dyDescent="0.3">
      <c r="A26" s="44"/>
      <c r="B26" s="44"/>
      <c r="C26" s="45"/>
      <c r="D26" s="44"/>
      <c r="E26" s="44"/>
      <c r="F26" s="44"/>
      <c r="G26" s="44"/>
      <c r="H26" s="44"/>
      <c r="I26" s="44"/>
      <c r="J26" s="44"/>
      <c r="K26" s="44"/>
      <c r="L26" s="44"/>
      <c r="M26" s="58" t="s">
        <v>10</v>
      </c>
      <c r="N26" s="58"/>
      <c r="O26" s="58"/>
      <c r="P26" s="58"/>
      <c r="Q26" s="58" t="s">
        <v>11</v>
      </c>
      <c r="R26" s="58"/>
      <c r="S26" s="58" t="s">
        <v>10</v>
      </c>
      <c r="T26" s="58"/>
      <c r="U26" s="58"/>
      <c r="V26" s="58"/>
      <c r="W26" s="58" t="s">
        <v>11</v>
      </c>
      <c r="X26" s="58"/>
      <c r="Y26" s="58" t="s">
        <v>10</v>
      </c>
      <c r="Z26" s="58"/>
      <c r="AA26" s="58"/>
      <c r="AB26" s="58"/>
      <c r="AC26" s="58" t="s">
        <v>11</v>
      </c>
      <c r="AD26" s="58"/>
      <c r="AE26" s="42"/>
      <c r="AF26" s="43"/>
      <c r="AG26" s="43"/>
      <c r="AH26" s="43"/>
      <c r="AI26" s="43"/>
      <c r="AJ26" s="7"/>
      <c r="AK26" s="57"/>
    </row>
    <row r="27" spans="1:37" s="8" customFormat="1" ht="63" x14ac:dyDescent="0.25">
      <c r="A27" s="9" t="s">
        <v>93</v>
      </c>
      <c r="B27" s="10" t="s">
        <v>13</v>
      </c>
      <c r="C27" s="10" t="s">
        <v>14</v>
      </c>
      <c r="D27" s="11" t="s">
        <v>15</v>
      </c>
      <c r="E27" s="12" t="s">
        <v>16</v>
      </c>
      <c r="F27" s="16" t="s">
        <v>10</v>
      </c>
      <c r="G27" s="11" t="s">
        <v>17</v>
      </c>
      <c r="H27" s="10" t="s">
        <v>18</v>
      </c>
      <c r="I27" s="9" t="s">
        <v>19</v>
      </c>
      <c r="J27" s="14" t="s">
        <v>20</v>
      </c>
      <c r="K27" s="14" t="s">
        <v>21</v>
      </c>
      <c r="L27" s="14" t="s">
        <v>22</v>
      </c>
      <c r="M27" s="15" t="s">
        <v>23</v>
      </c>
      <c r="N27" s="15" t="s">
        <v>24</v>
      </c>
      <c r="O27" s="16" t="s">
        <v>25</v>
      </c>
      <c r="P27" s="16" t="s">
        <v>26</v>
      </c>
      <c r="Q27" s="11" t="s">
        <v>25</v>
      </c>
      <c r="R27" s="18" t="s">
        <v>26</v>
      </c>
      <c r="S27" s="19" t="s">
        <v>23</v>
      </c>
      <c r="T27" s="19" t="s">
        <v>24</v>
      </c>
      <c r="U27" s="16" t="s">
        <v>27</v>
      </c>
      <c r="V27" s="16" t="s">
        <v>28</v>
      </c>
      <c r="W27" s="11" t="s">
        <v>27</v>
      </c>
      <c r="X27" s="18" t="s">
        <v>29</v>
      </c>
      <c r="Y27" s="10" t="s">
        <v>30</v>
      </c>
      <c r="Z27" s="15" t="s">
        <v>23</v>
      </c>
      <c r="AA27" s="15" t="s">
        <v>24</v>
      </c>
      <c r="AB27" s="16" t="s">
        <v>31</v>
      </c>
      <c r="AC27" s="16" t="s">
        <v>32</v>
      </c>
      <c r="AD27" s="11" t="s">
        <v>31</v>
      </c>
      <c r="AE27" s="18" t="s">
        <v>32</v>
      </c>
      <c r="AF27" s="20" t="s">
        <v>33</v>
      </c>
      <c r="AG27" s="20" t="s">
        <v>34</v>
      </c>
      <c r="AH27" s="20" t="s">
        <v>35</v>
      </c>
      <c r="AI27" s="20" t="s">
        <v>36</v>
      </c>
      <c r="AJ27" s="21" t="s">
        <v>37</v>
      </c>
      <c r="AK27" s="57"/>
    </row>
    <row r="28" spans="1:37" ht="47.25" x14ac:dyDescent="0.25">
      <c r="A28" s="2">
        <v>1</v>
      </c>
      <c r="B28" s="22" t="s">
        <v>38</v>
      </c>
      <c r="C28" s="22" t="s">
        <v>94</v>
      </c>
      <c r="D28" s="23">
        <v>25</v>
      </c>
      <c r="E28" s="46">
        <v>1</v>
      </c>
      <c r="F28" s="25">
        <f>P28+V28+AC28</f>
        <v>60.760000000000005</v>
      </c>
      <c r="G28" s="26">
        <v>60.76</v>
      </c>
      <c r="H28" s="27" t="s">
        <v>95</v>
      </c>
      <c r="I28" s="23">
        <v>9502626076</v>
      </c>
      <c r="J28" s="27" t="s">
        <v>41</v>
      </c>
      <c r="K28" s="27" t="s">
        <v>96</v>
      </c>
      <c r="L28" s="27" t="s">
        <v>41</v>
      </c>
      <c r="M28" s="23">
        <v>600</v>
      </c>
      <c r="N28" s="23">
        <v>414</v>
      </c>
      <c r="O28" s="28">
        <f>N28/M28*100</f>
        <v>69</v>
      </c>
      <c r="P28" s="29">
        <f>O28*0.2</f>
        <v>13.8</v>
      </c>
      <c r="Q28" s="23">
        <v>69</v>
      </c>
      <c r="R28" s="23">
        <v>13.8</v>
      </c>
      <c r="S28" s="27">
        <v>1000</v>
      </c>
      <c r="T28" s="27">
        <v>587</v>
      </c>
      <c r="U28" s="28">
        <f>T28/S28*100</f>
        <v>58.699999999999996</v>
      </c>
      <c r="V28" s="29">
        <f>U28*0.4</f>
        <v>23.48</v>
      </c>
      <c r="W28" s="27">
        <v>58.7</v>
      </c>
      <c r="X28" s="27">
        <v>23.48</v>
      </c>
      <c r="Y28" s="22" t="s">
        <v>43</v>
      </c>
      <c r="Z28" s="27">
        <v>2000</v>
      </c>
      <c r="AA28" s="27">
        <v>1174</v>
      </c>
      <c r="AB28" s="28">
        <f>AA28/Z28*100</f>
        <v>58.699999999999996</v>
      </c>
      <c r="AC28" s="29">
        <f>AB28*0.4</f>
        <v>23.48</v>
      </c>
      <c r="AD28" s="23">
        <v>58.7</v>
      </c>
      <c r="AE28" s="23">
        <v>23.48</v>
      </c>
      <c r="AF28" s="30" t="s">
        <v>80</v>
      </c>
      <c r="AG28" s="30" t="s">
        <v>45</v>
      </c>
      <c r="AH28" s="30" t="s">
        <v>46</v>
      </c>
      <c r="AI28" s="31">
        <v>24</v>
      </c>
      <c r="AJ28" s="32" t="s">
        <v>97</v>
      </c>
      <c r="AK28" s="33" t="s">
        <v>98</v>
      </c>
    </row>
    <row r="29" spans="1:37" s="8" customFormat="1" ht="60" x14ac:dyDescent="0.25">
      <c r="A29" s="2">
        <v>2</v>
      </c>
      <c r="B29" s="47" t="s">
        <v>38</v>
      </c>
      <c r="C29" s="47" t="s">
        <v>99</v>
      </c>
      <c r="D29" s="48">
        <v>13</v>
      </c>
      <c r="E29" s="46">
        <v>2</v>
      </c>
      <c r="F29" s="25">
        <f>P29+V29+AC29</f>
        <v>65.03</v>
      </c>
      <c r="G29" s="49">
        <v>67.16</v>
      </c>
      <c r="H29" s="47" t="s">
        <v>100</v>
      </c>
      <c r="I29" s="48">
        <v>9052922054</v>
      </c>
      <c r="J29" s="50" t="s">
        <v>41</v>
      </c>
      <c r="K29" s="50" t="s">
        <v>101</v>
      </c>
      <c r="L29" s="50" t="s">
        <v>41</v>
      </c>
      <c r="M29" s="48">
        <v>10</v>
      </c>
      <c r="N29" s="48">
        <v>7.5</v>
      </c>
      <c r="O29" s="28">
        <f>N29*9.5</f>
        <v>71.25</v>
      </c>
      <c r="P29" s="29">
        <f t="shared" ref="P29:P30" si="6">O29*0.2</f>
        <v>14.25</v>
      </c>
      <c r="Q29" s="48">
        <v>75</v>
      </c>
      <c r="R29" s="48">
        <v>15</v>
      </c>
      <c r="S29" s="50">
        <v>1000</v>
      </c>
      <c r="T29" s="50">
        <v>614</v>
      </c>
      <c r="U29" s="28">
        <f>T29/S29*100</f>
        <v>61.4</v>
      </c>
      <c r="V29" s="29">
        <f t="shared" ref="V29:V30" si="7">U29*0.4</f>
        <v>24.560000000000002</v>
      </c>
      <c r="W29" s="48">
        <v>61.4</v>
      </c>
      <c r="X29" s="48">
        <v>24.56</v>
      </c>
      <c r="Y29" s="47" t="s">
        <v>64</v>
      </c>
      <c r="Z29" s="50">
        <v>10</v>
      </c>
      <c r="AA29" s="50">
        <v>6.9</v>
      </c>
      <c r="AB29" s="28">
        <f>AA29*9.5</f>
        <v>65.55</v>
      </c>
      <c r="AC29" s="29">
        <f t="shared" ref="AC29:AC30" si="8">AB29*0.4</f>
        <v>26.22</v>
      </c>
      <c r="AD29" s="48">
        <v>69</v>
      </c>
      <c r="AE29" s="48">
        <v>27.6</v>
      </c>
      <c r="AF29" s="51"/>
      <c r="AG29" s="51"/>
      <c r="AH29" s="51"/>
      <c r="AI29" s="35">
        <v>26</v>
      </c>
      <c r="AJ29" s="52" t="s">
        <v>102</v>
      </c>
      <c r="AK29" s="80" t="s">
        <v>54</v>
      </c>
    </row>
    <row r="30" spans="1:37" ht="60" x14ac:dyDescent="0.25">
      <c r="A30" s="2">
        <v>3</v>
      </c>
      <c r="B30" s="47" t="s">
        <v>38</v>
      </c>
      <c r="C30" s="47" t="s">
        <v>103</v>
      </c>
      <c r="D30" s="48">
        <v>20</v>
      </c>
      <c r="E30" s="46">
        <v>3</v>
      </c>
      <c r="F30" s="25">
        <f>P30+V30+AC30</f>
        <v>61.760000000000005</v>
      </c>
      <c r="G30" s="49">
        <v>61.96</v>
      </c>
      <c r="H30" s="50" t="s">
        <v>104</v>
      </c>
      <c r="I30" s="48">
        <v>8978689360</v>
      </c>
      <c r="J30" s="50" t="s">
        <v>41</v>
      </c>
      <c r="K30" s="50" t="s">
        <v>101</v>
      </c>
      <c r="L30" s="50" t="s">
        <v>41</v>
      </c>
      <c r="M30" s="48">
        <v>600</v>
      </c>
      <c r="N30" s="48">
        <v>348</v>
      </c>
      <c r="O30" s="28">
        <f>N30/M30*100</f>
        <v>57.999999999999993</v>
      </c>
      <c r="P30" s="29">
        <f t="shared" si="6"/>
        <v>11.6</v>
      </c>
      <c r="Q30" s="48">
        <v>58</v>
      </c>
      <c r="R30" s="48">
        <v>11.6</v>
      </c>
      <c r="S30" s="50">
        <v>1000</v>
      </c>
      <c r="T30" s="50">
        <v>664</v>
      </c>
      <c r="U30" s="28">
        <f>T30/S30*100</f>
        <v>66.400000000000006</v>
      </c>
      <c r="V30" s="29">
        <f t="shared" si="7"/>
        <v>26.560000000000002</v>
      </c>
      <c r="W30" s="48">
        <v>66.400000000000006</v>
      </c>
      <c r="X30" s="48">
        <v>26.56</v>
      </c>
      <c r="Y30" s="47" t="s">
        <v>43</v>
      </c>
      <c r="Z30" s="50">
        <v>2000</v>
      </c>
      <c r="AA30" s="50">
        <v>1190</v>
      </c>
      <c r="AB30" s="28">
        <v>59</v>
      </c>
      <c r="AC30" s="29">
        <f t="shared" si="8"/>
        <v>23.6</v>
      </c>
      <c r="AD30" s="48">
        <v>59.5</v>
      </c>
      <c r="AE30" s="48">
        <v>23.8</v>
      </c>
      <c r="AF30" s="53" t="s">
        <v>105</v>
      </c>
      <c r="AG30" s="53" t="s">
        <v>45</v>
      </c>
      <c r="AH30" s="53" t="s">
        <v>46</v>
      </c>
      <c r="AI30" s="35">
        <v>29</v>
      </c>
      <c r="AJ30" s="32" t="s">
        <v>106</v>
      </c>
      <c r="AK30" s="80" t="s">
        <v>54</v>
      </c>
    </row>
    <row r="31" spans="1:37" ht="47.25" x14ac:dyDescent="0.25">
      <c r="A31" s="2">
        <v>4</v>
      </c>
      <c r="B31" s="37" t="s">
        <v>38</v>
      </c>
      <c r="C31" s="37" t="s">
        <v>107</v>
      </c>
      <c r="D31" s="38">
        <v>16</v>
      </c>
      <c r="E31" s="46">
        <v>4</v>
      </c>
      <c r="F31" s="9">
        <v>65.159199999999998</v>
      </c>
      <c r="G31" s="9">
        <v>65.159199999999998</v>
      </c>
      <c r="H31" s="39" t="s">
        <v>108</v>
      </c>
      <c r="I31" s="38">
        <v>9100182875</v>
      </c>
      <c r="J31" s="39" t="s">
        <v>41</v>
      </c>
      <c r="K31" s="39" t="s">
        <v>101</v>
      </c>
      <c r="L31" s="39" t="s">
        <v>41</v>
      </c>
      <c r="M31" s="38"/>
      <c r="N31" s="38"/>
      <c r="O31" s="28">
        <f>N31*9.5</f>
        <v>0</v>
      </c>
      <c r="P31" s="29">
        <f>O31*0.2</f>
        <v>0</v>
      </c>
      <c r="Q31" s="38">
        <v>74.67</v>
      </c>
      <c r="R31" s="38">
        <v>14.933999999999999</v>
      </c>
      <c r="S31" s="39"/>
      <c r="T31" s="39"/>
      <c r="U31" s="28"/>
      <c r="V31" s="29">
        <f>U31*0.4</f>
        <v>0</v>
      </c>
      <c r="W31" s="39">
        <v>53.5</v>
      </c>
      <c r="X31" s="39">
        <v>21.4</v>
      </c>
      <c r="Y31" s="37" t="s">
        <v>64</v>
      </c>
      <c r="Z31" s="39"/>
      <c r="AA31" s="39"/>
      <c r="AB31" s="28">
        <f>AA31*9.5</f>
        <v>0</v>
      </c>
      <c r="AC31" s="29">
        <f>AB31*0.4</f>
        <v>0</v>
      </c>
      <c r="AD31" s="38">
        <v>72.063000000000002</v>
      </c>
      <c r="AE31" s="38">
        <v>28.824999999999999</v>
      </c>
      <c r="AF31" s="36"/>
      <c r="AG31" s="36"/>
      <c r="AH31" s="36"/>
      <c r="AI31" s="31">
        <v>27</v>
      </c>
      <c r="AJ31" s="32" t="s">
        <v>109</v>
      </c>
      <c r="AK31" s="33" t="s">
        <v>82</v>
      </c>
    </row>
    <row r="32" spans="1:37" ht="47.25" x14ac:dyDescent="0.25">
      <c r="A32" s="2">
        <v>5</v>
      </c>
      <c r="B32" s="37" t="s">
        <v>38</v>
      </c>
      <c r="C32" s="37" t="s">
        <v>110</v>
      </c>
      <c r="D32" s="38">
        <v>18</v>
      </c>
      <c r="E32" s="46">
        <v>5</v>
      </c>
      <c r="F32" s="9">
        <v>64.28</v>
      </c>
      <c r="G32" s="9">
        <v>64.28</v>
      </c>
      <c r="H32" s="39" t="s">
        <v>111</v>
      </c>
      <c r="I32" s="38">
        <v>8142519591</v>
      </c>
      <c r="J32" s="39" t="s">
        <v>41</v>
      </c>
      <c r="K32" s="39" t="s">
        <v>101</v>
      </c>
      <c r="L32" s="39" t="s">
        <v>41</v>
      </c>
      <c r="M32" s="38"/>
      <c r="N32" s="38"/>
      <c r="O32" s="28">
        <f>N32*9.5</f>
        <v>0</v>
      </c>
      <c r="P32" s="29">
        <f>O32*0.2</f>
        <v>0</v>
      </c>
      <c r="Q32" s="38">
        <v>70.2</v>
      </c>
      <c r="R32" s="38">
        <v>14.04</v>
      </c>
      <c r="S32" s="39"/>
      <c r="T32" s="39"/>
      <c r="U32" s="28"/>
      <c r="V32" s="29">
        <f>U32*0.4</f>
        <v>0</v>
      </c>
      <c r="W32" s="39">
        <v>49.2</v>
      </c>
      <c r="X32" s="39">
        <v>19.68</v>
      </c>
      <c r="Y32" s="37" t="s">
        <v>43</v>
      </c>
      <c r="Z32" s="39"/>
      <c r="AA32" s="39"/>
      <c r="AB32" s="28">
        <f>AA32*9.5</f>
        <v>0</v>
      </c>
      <c r="AC32" s="29">
        <f>AB32*0.4</f>
        <v>0</v>
      </c>
      <c r="AD32" s="38">
        <v>76.400000000000006</v>
      </c>
      <c r="AE32" s="38">
        <v>30.56</v>
      </c>
      <c r="AF32" s="36"/>
      <c r="AG32" s="36"/>
      <c r="AH32" s="36"/>
      <c r="AI32" s="35">
        <v>28</v>
      </c>
      <c r="AJ32" s="32" t="s">
        <v>112</v>
      </c>
      <c r="AK32" s="33" t="s">
        <v>82</v>
      </c>
    </row>
  </sheetData>
  <mergeCells count="34">
    <mergeCell ref="A6:L6"/>
    <mergeCell ref="M6:R6"/>
    <mergeCell ref="S6:X6"/>
    <mergeCell ref="Y6:AE6"/>
    <mergeCell ref="AF6:AH6"/>
    <mergeCell ref="A1:AK1"/>
    <mergeCell ref="A2:AK2"/>
    <mergeCell ref="A3:AK3"/>
    <mergeCell ref="A4:AK4"/>
    <mergeCell ref="A5:AK5"/>
    <mergeCell ref="AK6:AK8"/>
    <mergeCell ref="M7:P7"/>
    <mergeCell ref="Q7:R7"/>
    <mergeCell ref="S7:V7"/>
    <mergeCell ref="W7:X7"/>
    <mergeCell ref="Y7:AB7"/>
    <mergeCell ref="AC7:AD7"/>
    <mergeCell ref="A25:L25"/>
    <mergeCell ref="M25:R25"/>
    <mergeCell ref="S25:X25"/>
    <mergeCell ref="Y25:AE25"/>
    <mergeCell ref="AF25:AH25"/>
    <mergeCell ref="A20:AK20"/>
    <mergeCell ref="A21:AK21"/>
    <mergeCell ref="A22:AK22"/>
    <mergeCell ref="A23:AK23"/>
    <mergeCell ref="A24:AK24"/>
    <mergeCell ref="AK25:AK27"/>
    <mergeCell ref="M26:P26"/>
    <mergeCell ref="Q26:R26"/>
    <mergeCell ref="S26:V26"/>
    <mergeCell ref="W26:X26"/>
    <mergeCell ref="Y26:AB26"/>
    <mergeCell ref="AC26:AD26"/>
  </mergeCells>
  <printOptions horizontalCentered="1"/>
  <pageMargins left="0.118110236220472" right="0.118110236220472" top="0.15748031496063" bottom="0.15748031496063" header="0.31496062992126" footer="0.31496062992126"/>
  <pageSetup paperSize="5" scale="60" fitToHeight="2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PET</vt:lpstr>
      <vt:lpstr>PET!Print_Titles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2026-09-26T12:35:26Z</cp:lastPrinted>
  <dcterms:created xsi:type="dcterms:W3CDTF">2026-09-26T12:17:38Z</dcterms:created>
  <dcterms:modified xsi:type="dcterms:W3CDTF">2026-09-26T12:35:46Z</dcterms:modified>
</cp:coreProperties>
</file>