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PGT GFC" sheetId="1" r:id="rId1"/>
  </sheets>
  <definedNames>
    <definedName name="_xlnm._FilterDatabase" localSheetId="0" hidden="1">'PGT GFC'!$A$8:$AW$8</definedName>
    <definedName name="_xlnm.Print_Titles" localSheetId="0">'PGT GFC'!$6:$8</definedName>
  </definedNames>
  <calcPr calcId="144525"/>
</workbook>
</file>

<file path=xl/calcChain.xml><?xml version="1.0" encoding="utf-8"?>
<calcChain xmlns="http://schemas.openxmlformats.org/spreadsheetml/2006/main">
  <c r="AJ47" i="1" l="1"/>
  <c r="AK47" i="1" s="1"/>
  <c r="AD47" i="1"/>
  <c r="AC47" i="1"/>
  <c r="W47" i="1"/>
  <c r="P47" i="1"/>
  <c r="Q47" i="1" s="1"/>
  <c r="AJ46" i="1"/>
  <c r="AK46" i="1" s="1"/>
  <c r="AC46" i="1"/>
  <c r="AD46" i="1" s="1"/>
  <c r="W46" i="1"/>
  <c r="P46" i="1"/>
  <c r="Q46" i="1" s="1"/>
  <c r="AK45" i="1"/>
  <c r="AJ45" i="1"/>
  <c r="AD45" i="1"/>
  <c r="AC45" i="1"/>
  <c r="V45" i="1"/>
  <c r="W45" i="1" s="1"/>
  <c r="P45" i="1"/>
  <c r="Q45" i="1" s="1"/>
  <c r="AK44" i="1"/>
  <c r="AJ44" i="1"/>
  <c r="AD44" i="1"/>
  <c r="W44" i="1"/>
  <c r="V44" i="1"/>
  <c r="Q44" i="1"/>
  <c r="F44" i="1" s="1"/>
  <c r="P44" i="1"/>
  <c r="AJ43" i="1"/>
  <c r="AK43" i="1" s="1"/>
  <c r="AC43" i="1"/>
  <c r="AD43" i="1" s="1"/>
  <c r="W43" i="1"/>
  <c r="V43" i="1"/>
  <c r="P43" i="1"/>
  <c r="Q43" i="1" s="1"/>
  <c r="F43" i="1" s="1"/>
  <c r="AK33" i="1"/>
  <c r="AJ33" i="1"/>
  <c r="AC33" i="1"/>
  <c r="AD33" i="1" s="1"/>
  <c r="W33" i="1"/>
  <c r="P33" i="1"/>
  <c r="Q33" i="1" s="1"/>
  <c r="AK32" i="1"/>
  <c r="AJ32" i="1"/>
  <c r="AC32" i="1"/>
  <c r="AD32" i="1" s="1"/>
  <c r="W32" i="1"/>
  <c r="Q32" i="1"/>
  <c r="P32" i="1"/>
  <c r="AJ31" i="1"/>
  <c r="AK31" i="1" s="1"/>
  <c r="AC31" i="1"/>
  <c r="AD31" i="1" s="1"/>
  <c r="W31" i="1"/>
  <c r="V31" i="1"/>
  <c r="P31" i="1"/>
  <c r="Q31" i="1" s="1"/>
  <c r="AK30" i="1"/>
  <c r="AJ30" i="1"/>
  <c r="AC30" i="1"/>
  <c r="AD30" i="1" s="1"/>
  <c r="V30" i="1"/>
  <c r="W30" i="1" s="1"/>
  <c r="P30" i="1"/>
  <c r="Q30" i="1" s="1"/>
  <c r="AJ29" i="1"/>
  <c r="AK29" i="1" s="1"/>
  <c r="AD29" i="1"/>
  <c r="AC29" i="1"/>
  <c r="W29" i="1"/>
  <c r="V29" i="1"/>
  <c r="P29" i="1"/>
  <c r="Q29" i="1" s="1"/>
  <c r="AJ18" i="1"/>
  <c r="AK18" i="1" s="1"/>
  <c r="AC18" i="1"/>
  <c r="AD18" i="1" s="1"/>
  <c r="W18" i="1"/>
  <c r="P18" i="1"/>
  <c r="Q18" i="1" s="1"/>
  <c r="AK17" i="1"/>
  <c r="AJ17" i="1"/>
  <c r="AC17" i="1"/>
  <c r="AD17" i="1" s="1"/>
  <c r="W17" i="1"/>
  <c r="P17" i="1"/>
  <c r="Q17" i="1" s="1"/>
  <c r="AJ16" i="1"/>
  <c r="AK16" i="1" s="1"/>
  <c r="AC16" i="1"/>
  <c r="AD16" i="1" s="1"/>
  <c r="W16" i="1"/>
  <c r="V16" i="1"/>
  <c r="P16" i="1"/>
  <c r="Q16" i="1" s="1"/>
  <c r="AJ15" i="1"/>
  <c r="AK15" i="1" s="1"/>
  <c r="AD15" i="1"/>
  <c r="AC15" i="1"/>
  <c r="V15" i="1"/>
  <c r="W15" i="1" s="1"/>
  <c r="P15" i="1"/>
  <c r="Q15" i="1" s="1"/>
  <c r="AJ14" i="1"/>
  <c r="AK14" i="1" s="1"/>
  <c r="AC14" i="1"/>
  <c r="AD14" i="1" s="1"/>
  <c r="V14" i="1"/>
  <c r="W14" i="1" s="1"/>
  <c r="P14" i="1"/>
  <c r="Q14" i="1" s="1"/>
  <c r="AJ13" i="1"/>
  <c r="AK13" i="1" s="1"/>
  <c r="AD13" i="1"/>
  <c r="AC13" i="1"/>
  <c r="V13" i="1"/>
  <c r="W13" i="1" s="1"/>
  <c r="P13" i="1"/>
  <c r="Q13" i="1" s="1"/>
  <c r="F13" i="1" s="1"/>
  <c r="AJ12" i="1"/>
  <c r="AK12" i="1" s="1"/>
  <c r="AC12" i="1"/>
  <c r="AD12" i="1" s="1"/>
  <c r="V12" i="1"/>
  <c r="W12" i="1" s="1"/>
  <c r="P12" i="1"/>
  <c r="Q12" i="1" s="1"/>
  <c r="F12" i="1" s="1"/>
  <c r="AJ11" i="1"/>
  <c r="AK11" i="1" s="1"/>
  <c r="AD11" i="1"/>
  <c r="AC11" i="1"/>
  <c r="V11" i="1"/>
  <c r="W11" i="1" s="1"/>
  <c r="P11" i="1"/>
  <c r="Q11" i="1" s="1"/>
  <c r="AJ10" i="1"/>
  <c r="AK10" i="1" s="1"/>
  <c r="AC10" i="1"/>
  <c r="AD10" i="1" s="1"/>
  <c r="V10" i="1"/>
  <c r="W10" i="1" s="1"/>
  <c r="P10" i="1"/>
  <c r="Q10" i="1" s="1"/>
  <c r="AJ9" i="1"/>
  <c r="AK9" i="1" s="1"/>
  <c r="AD9" i="1"/>
  <c r="AC9" i="1"/>
  <c r="V9" i="1"/>
  <c r="W9" i="1" s="1"/>
  <c r="P9" i="1"/>
  <c r="Q9" i="1" s="1"/>
  <c r="F9" i="1" s="1"/>
  <c r="F45" i="1" l="1"/>
  <c r="F15" i="1"/>
  <c r="F30" i="1"/>
  <c r="F10" i="1"/>
  <c r="F16" i="1"/>
  <c r="F11" i="1"/>
  <c r="F31" i="1"/>
  <c r="F29" i="1"/>
  <c r="F14" i="1"/>
</calcChain>
</file>

<file path=xl/sharedStrings.xml><?xml version="1.0" encoding="utf-8"?>
<sst xmlns="http://schemas.openxmlformats.org/spreadsheetml/2006/main" count="432" uniqueCount="97">
  <si>
    <t>KGBV Teaching Recruitment 2026 - Annamayya District</t>
  </si>
  <si>
    <t>Revised Final Merit List</t>
  </si>
  <si>
    <t xml:space="preserve">Name of the Post : PGT General Foundation Course (GFC)  </t>
  </si>
  <si>
    <t>Roster Point &amp; Cycle: OC (1-1) &amp; OC (1-3)</t>
  </si>
  <si>
    <t>Number of Vacancies: 02</t>
  </si>
  <si>
    <t>ANNAMAYYA-PGT(VOC) - General Foundation Course- OC Category - MERIT LIST List</t>
  </si>
  <si>
    <t>SSC(20%)</t>
  </si>
  <si>
    <t>INTER(10%)</t>
  </si>
  <si>
    <t>UG(20%)</t>
  </si>
  <si>
    <t>PG (30%)</t>
  </si>
  <si>
    <t>BED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</si>
  <si>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</si>
  <si>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</si>
  <si>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</si>
  <si>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</si>
  <si>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</si>
  <si>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</si>
  <si>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</si>
  <si>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</si>
  <si>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Marks(ONLINE)</t>
  </si>
  <si>
    <t>Applicant Name</t>
  </si>
  <si>
    <r>
      <t>Mob</t>
    </r>
    <r>
      <rPr>
        <b/>
        <sz val="11"/>
        <color theme="1"/>
        <rFont val="Calibri"/>
        <family val="2"/>
        <scheme val="minor"/>
      </rPr>
      <t>il</t>
    </r>
    <r>
      <rPr>
        <sz val="11"/>
        <color theme="1"/>
        <rFont val="Calibri"/>
        <family val="2"/>
        <scheme val="minor"/>
      </rPr>
      <t>e No</t>
    </r>
  </si>
  <si>
    <t>PH</t>
  </si>
  <si>
    <t>Ex-Service Men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</si>
  <si>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</si>
  <si>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</si>
  <si>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</si>
  <si>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</si>
  <si>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</si>
  <si>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</si>
  <si>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</si>
  <si>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(10%)</t>
  </si>
  <si>
    <t>UG Course</t>
  </si>
  <si>
    <t>UG %</t>
  </si>
  <si>
    <t>UG Weightage</t>
  </si>
  <si>
    <t>PG Course</t>
  </si>
  <si>
    <t>PG %</t>
  </si>
  <si>
    <t>PG Weightage</t>
  </si>
  <si>
    <t>MEDHDOLOGY</t>
  </si>
  <si>
    <t>BED %</t>
  </si>
  <si>
    <t>NATIVE MANDAL</t>
  </si>
  <si>
    <t>NATIVE DISTRICT</t>
  </si>
  <si>
    <t>LOCAL/NON LOCAL</t>
  </si>
  <si>
    <t>CAT</t>
  </si>
  <si>
    <t>VERIFICATION DATE</t>
  </si>
  <si>
    <t>PGT(VOC) - General Foundation Course</t>
  </si>
  <si>
    <t>KR0013867</t>
  </si>
  <si>
    <t>YAMUNA</t>
  </si>
  <si>
    <t>NO</t>
  </si>
  <si>
    <t>BC-A</t>
  </si>
  <si>
    <t>BA - ENGLISH, POLITICAL SCIENCE, ECONOMICS, HISTORY</t>
  </si>
  <si>
    <t>M.A - ECONOMICS</t>
  </si>
  <si>
    <t>K.V.PALLI</t>
  </si>
  <si>
    <t>ANNAMAYYA</t>
  </si>
  <si>
    <t>LOCAL</t>
  </si>
  <si>
    <t>10.08.2026</t>
  </si>
  <si>
    <t>Percentage corrected during certificate verification; hence, a difference from the online application.</t>
  </si>
  <si>
    <t>KR0026550</t>
  </si>
  <si>
    <t>SHAIK SHABRIN</t>
  </si>
  <si>
    <t>BC-E</t>
  </si>
  <si>
    <t>B.Sc - MATHEMATICS, ELECTRONICS, OTHER</t>
  </si>
  <si>
    <t>GURRAMKONDA</t>
  </si>
  <si>
    <t>KR0018137</t>
  </si>
  <si>
    <t>SUJATHA</t>
  </si>
  <si>
    <t>SC-GR II</t>
  </si>
  <si>
    <t>B.Com - BUSINESS ECONOMICS, ACCOUNTANCY/FINANCIAL ACCOUNTING, QUANTITATIVE TECHNIQUES, BUSSINESS ORGANIZATION AND MANAGEMENT</t>
  </si>
  <si>
    <t>KR0022044</t>
  </si>
  <si>
    <t>ANITHAMMA</t>
  </si>
  <si>
    <t>SC-GR III</t>
  </si>
  <si>
    <t>BA - HISTORY, ECONOMICS, POLITICAL SCIENCE</t>
  </si>
  <si>
    <t>KR0004283</t>
  </si>
  <si>
    <t>APPIREDDIGARI AMRUTHA</t>
  </si>
  <si>
    <t>OC</t>
  </si>
  <si>
    <t>YES</t>
  </si>
  <si>
    <t>BA - HISTORY, ECONOMICS, TELUGU, ENGLISH</t>
  </si>
  <si>
    <t>KR0018001</t>
  </si>
  <si>
    <t>KUDAVA. MUNIRATHNA</t>
  </si>
  <si>
    <t>BA - ECONOMICS, HISTORY, POLITICAL SCIENCE, TELUGU</t>
  </si>
  <si>
    <t>KR0009896</t>
  </si>
  <si>
    <t>HEMALATHA</t>
  </si>
  <si>
    <t>BC-D</t>
  </si>
  <si>
    <t>KR0007827</t>
  </si>
  <si>
    <t>RAJANI</t>
  </si>
  <si>
    <t>KR0009442</t>
  </si>
  <si>
    <t>NARMADA</t>
  </si>
  <si>
    <t>BA - HISTORY, ECONOMICS, TELUGU</t>
  </si>
  <si>
    <t>Absent for Certificate Verification</t>
  </si>
  <si>
    <t>KR0017879</t>
  </si>
  <si>
    <t>NAGESWARI DEVI</t>
  </si>
  <si>
    <t>Roster Point &amp; Cycle: SC Gr.I (1-2)</t>
  </si>
  <si>
    <t>Number of Vacancies: 01</t>
  </si>
  <si>
    <t>ANNAMAYYA-PGT(VOC) - General Foundation Course- SC Category - MERIT LIST List</t>
  </si>
  <si>
    <t>MULAKALACHERUVU</t>
  </si>
  <si>
    <t>As there is no SC Group-I candidate, the SC Group-II candidate has been considered for the higher rank.</t>
  </si>
  <si>
    <t xml:space="preserve">Name of the Post : PGT (VOC) General Foundation Course (GFC)  </t>
  </si>
  <si>
    <t>Roster Point &amp; Cycle: BC-A (1-3)</t>
  </si>
  <si>
    <t>ANNAMAYYA-PGT(VOC) - General Foundation Course- BC-A Category - MERIT LIST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</si>
</sst>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5" fillId="4" borderId="2" xfId="1" applyFill="1" applyBorder="1"/>
    <xf numFmtId="0" fontId="5" fillId="4" borderId="0" xfId="1" applyFill="1"/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wrapText="1"/>
    </xf>
    <xf numFmtId="0" fontId="1" fillId="0" borderId="2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2" fillId="7" borderId="2" xfId="1" applyFont="1" applyFill="1" applyBorder="1" applyAlignment="1">
      <alignment horizontal="center" vertical="center" wrapText="1"/>
    </xf>
    <xf numFmtId="0" fontId="2" fillId="6" borderId="2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1" fillId="6" borderId="2" xfId="1" applyFont="1" applyFill="1" applyBorder="1" applyAlignment="1">
      <alignment horizontal="center" vertical="center" wrapText="1"/>
    </xf>
    <xf numFmtId="0" fontId="1" fillId="5" borderId="2" xfId="1" applyFont="1" applyFill="1" applyBorder="1" applyAlignment="1">
      <alignment horizontal="center" vertical="center" wrapText="1"/>
    </xf>
    <xf numFmtId="0" fontId="2" fillId="7" borderId="2" xfId="1" applyFont="1" applyFill="1" applyBorder="1" applyAlignment="1">
      <alignment vertical="center" wrapText="1"/>
    </xf>
    <xf numFmtId="0" fontId="1" fillId="5" borderId="2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8" borderId="2" xfId="1" applyFill="1" applyBorder="1" applyAlignment="1">
      <alignment horizontal="center" vertical="center" wrapText="1"/>
    </xf>
    <xf numFmtId="0" fontId="8" fillId="9" borderId="2" xfId="1" applyFont="1" applyFill="1" applyBorder="1" applyAlignment="1">
      <alignment vertical="center" wrapText="1"/>
    </xf>
    <xf numFmtId="0" fontId="5" fillId="9" borderId="2" xfId="1" applyFill="1" applyBorder="1" applyAlignment="1">
      <alignment vertical="center" wrapText="1"/>
    </xf>
    <xf numFmtId="0" fontId="5" fillId="9" borderId="2" xfId="1" applyFill="1" applyBorder="1" applyAlignment="1">
      <alignment horizontal="center" vertical="center" wrapText="1"/>
    </xf>
    <xf numFmtId="0" fontId="7" fillId="8" borderId="2" xfId="1" applyFont="1" applyFill="1" applyBorder="1" applyAlignment="1">
      <alignment horizontal="center" vertical="center" wrapText="1"/>
    </xf>
    <xf numFmtId="2" fontId="6" fillId="6" borderId="2" xfId="1" applyNumberFormat="1" applyFont="1" applyFill="1" applyBorder="1" applyAlignment="1">
      <alignment horizontal="center" vertical="center" wrapText="1"/>
    </xf>
    <xf numFmtId="0" fontId="5" fillId="6" borderId="2" xfId="1" applyFill="1" applyBorder="1" applyAlignment="1">
      <alignment horizontal="center" vertical="center" wrapText="1"/>
    </xf>
    <xf numFmtId="2" fontId="5" fillId="6" borderId="2" xfId="1" applyNumberFormat="1" applyFill="1" applyBorder="1" applyAlignment="1">
      <alignment horizontal="center" vertical="center" wrapText="1"/>
    </xf>
    <xf numFmtId="2" fontId="7" fillId="6" borderId="2" xfId="1" applyNumberFormat="1" applyFont="1" applyFill="1" applyBorder="1" applyAlignment="1">
      <alignment horizontal="center" vertical="center" wrapText="1"/>
    </xf>
    <xf numFmtId="0" fontId="0" fillId="9" borderId="3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5" fillId="0" borderId="2" xfId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9" borderId="2" xfId="1" applyFill="1" applyBorder="1" applyAlignment="1">
      <alignment horizontal="left" vertical="center" wrapText="1"/>
    </xf>
    <xf numFmtId="0" fontId="8" fillId="3" borderId="2" xfId="1" applyFont="1" applyFill="1" applyBorder="1" applyAlignment="1">
      <alignment vertical="center" wrapText="1"/>
    </xf>
    <xf numFmtId="0" fontId="5" fillId="3" borderId="2" xfId="1" applyFill="1" applyBorder="1" applyAlignment="1">
      <alignment vertical="center" wrapText="1"/>
    </xf>
    <xf numFmtId="0" fontId="5" fillId="3" borderId="2" xfId="1" applyFill="1" applyBorder="1" applyAlignment="1">
      <alignment horizontal="center" vertical="center" wrapText="1"/>
    </xf>
    <xf numFmtId="0" fontId="5" fillId="3" borderId="2" xfId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5" fillId="8" borderId="1" xfId="1" applyFill="1" applyBorder="1" applyAlignment="1">
      <alignment horizontal="center" vertical="center" wrapText="1"/>
    </xf>
    <xf numFmtId="0" fontId="8" fillId="8" borderId="0" xfId="1" applyFont="1" applyFill="1" applyBorder="1" applyAlignment="1">
      <alignment vertical="center" wrapText="1"/>
    </xf>
    <xf numFmtId="0" fontId="5" fillId="8" borderId="0" xfId="1" applyFill="1" applyBorder="1" applyAlignment="1">
      <alignment vertical="center" wrapText="1"/>
    </xf>
    <xf numFmtId="0" fontId="5" fillId="8" borderId="0" xfId="1" applyFill="1" applyBorder="1" applyAlignment="1">
      <alignment horizontal="center" vertical="center" wrapText="1"/>
    </xf>
    <xf numFmtId="0" fontId="7" fillId="8" borderId="0" xfId="1" applyFont="1" applyFill="1" applyBorder="1" applyAlignment="1">
      <alignment horizontal="center" vertical="center" wrapText="1"/>
    </xf>
    <xf numFmtId="2" fontId="5" fillId="8" borderId="0" xfId="1" applyNumberFormat="1" applyFill="1" applyBorder="1" applyAlignment="1">
      <alignment horizontal="center" vertical="center" wrapText="1"/>
    </xf>
    <xf numFmtId="2" fontId="7" fillId="8" borderId="0" xfId="1" applyNumberFormat="1" applyFont="1" applyFill="1" applyBorder="1" applyAlignment="1">
      <alignment horizontal="center" vertical="center" wrapText="1"/>
    </xf>
    <xf numFmtId="0" fontId="0" fillId="8" borderId="0" xfId="0" applyFill="1" applyBorder="1" applyAlignment="1">
      <alignment vertical="center" wrapText="1"/>
    </xf>
    <xf numFmtId="0" fontId="0" fillId="8" borderId="0" xfId="0" applyFill="1" applyBorder="1" applyAlignment="1">
      <alignment horizontal="center" vertical="center" wrapText="1"/>
    </xf>
    <xf numFmtId="0" fontId="2" fillId="8" borderId="0" xfId="0" applyFont="1" applyFill="1" applyBorder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0" fontId="0" fillId="9" borderId="2" xfId="0" applyFill="1" applyBorder="1" applyAlignment="1">
      <alignment vertical="center" wrapText="1"/>
    </xf>
    <xf numFmtId="0" fontId="7" fillId="8" borderId="1" xfId="1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0" xfId="0" applyFont="1"/>
    <xf numFmtId="0" fontId="0" fillId="0" borderId="0" xfId="0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6" fillId="3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7"/>
  <sheetViews>
    <sheetView tabSelected="1" topLeftCell="A37" zoomScaleNormal="100" workbookViewId="0">
      <selection activeCell="L49" sqref="L49"/>
    </sheetView>
  </sheetViews>
  <sheetFormatPr defaultRowHeight="37.15" customHeight="1" x14ac:dyDescent="0.25"/>
  <cols>
    <col min="1" max="1" width="5.42578125" bestFit="1" customWidth="1"/>
    <col min="2" max="2" width="15.85546875" style="60" customWidth="1"/>
    <col min="3" max="3" width="11.28515625" customWidth="1"/>
    <col min="4" max="5" width="7" style="61" customWidth="1"/>
    <col min="6" max="6" width="10.85546875" customWidth="1"/>
    <col min="7" max="7" width="9.7109375" style="61" customWidth="1"/>
    <col min="8" max="8" width="13.85546875" customWidth="1"/>
    <col min="9" max="9" width="14.7109375" style="61" customWidth="1"/>
    <col min="10" max="10" width="0" hidden="1" customWidth="1"/>
    <col min="11" max="11" width="6.140625" hidden="1" customWidth="1"/>
    <col min="12" max="12" width="8.140625" customWidth="1"/>
    <col min="13" max="13" width="7.140625" hidden="1" customWidth="1"/>
    <col min="14" max="15" width="6.5703125" style="61" hidden="1" customWidth="1"/>
    <col min="16" max="19" width="6.5703125" style="61" customWidth="1"/>
    <col min="20" max="21" width="6.5703125" style="61" hidden="1" customWidth="1"/>
    <col min="22" max="25" width="6.5703125" style="61" customWidth="1"/>
    <col min="26" max="26" width="27" hidden="1" customWidth="1"/>
    <col min="27" max="28" width="7.7109375" style="61" hidden="1" customWidth="1"/>
    <col min="29" max="32" width="7.7109375" style="61" customWidth="1"/>
    <col min="33" max="33" width="7.7109375" hidden="1" customWidth="1"/>
    <col min="34" max="35" width="7.7109375" style="61" hidden="1" customWidth="1"/>
    <col min="36" max="38" width="7.7109375" style="61" customWidth="1"/>
    <col min="39" max="39" width="7" style="61" customWidth="1"/>
    <col min="40" max="44" width="7" hidden="1" customWidth="1"/>
    <col min="45" max="48" width="0" hidden="1" customWidth="1"/>
    <col min="49" max="49" width="12.7109375" hidden="1" customWidth="1"/>
    <col min="50" max="50" width="28.140625" customWidth="1"/>
  </cols>
  <sheetData>
    <row r="1" spans="1:50" ht="37.15" customHeight="1" x14ac:dyDescent="0.25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</row>
    <row r="2" spans="1:50" ht="23.25" customHeight="1" x14ac:dyDescent="0.25">
      <c r="A2" s="72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</row>
    <row r="3" spans="1:50" ht="21" x14ac:dyDescent="0.25">
      <c r="A3" s="74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</row>
    <row r="4" spans="1:50" ht="21" x14ac:dyDescent="0.25">
      <c r="A4" s="74" t="s">
        <v>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</row>
    <row r="5" spans="1:50" ht="21" x14ac:dyDescent="0.25">
      <c r="A5" s="74" t="s">
        <v>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</row>
    <row r="6" spans="1:50" s="2" customFormat="1" ht="18.75" customHeight="1" x14ac:dyDescent="0.25">
      <c r="A6" s="68" t="s">
        <v>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2" t="s">
        <v>6</v>
      </c>
      <c r="O6" s="62"/>
      <c r="P6" s="62"/>
      <c r="Q6" s="62"/>
      <c r="R6" s="62"/>
      <c r="S6" s="62"/>
      <c r="T6" s="62" t="s">
        <v>7</v>
      </c>
      <c r="U6" s="62"/>
      <c r="V6" s="62"/>
      <c r="W6" s="62"/>
      <c r="X6" s="62"/>
      <c r="Y6" s="62"/>
      <c r="Z6" s="62" t="s">
        <v>8</v>
      </c>
      <c r="AA6" s="62"/>
      <c r="AB6" s="62"/>
      <c r="AC6" s="62"/>
      <c r="AD6" s="62"/>
      <c r="AE6" s="62"/>
      <c r="AF6" s="62"/>
      <c r="AG6" s="62" t="s">
        <v>9</v>
      </c>
      <c r="AH6" s="62"/>
      <c r="AI6" s="62"/>
      <c r="AJ6" s="62"/>
      <c r="AK6" s="62"/>
      <c r="AL6" s="62"/>
      <c r="AM6" s="62"/>
      <c r="AN6" s="62" t="s">
        <v>10</v>
      </c>
      <c r="AO6" s="62"/>
      <c r="AP6" s="62"/>
      <c r="AQ6" s="62"/>
      <c r="AR6" s="62"/>
      <c r="AS6" s="1"/>
      <c r="AT6" s="1"/>
      <c r="AU6" s="1"/>
      <c r="AV6" s="1"/>
      <c r="AW6" s="1"/>
      <c r="AX6" s="63" t="s">
        <v>11</v>
      </c>
    </row>
    <row r="7" spans="1:50" s="2" customFormat="1" ht="29.25" customHeight="1" x14ac:dyDescent="0.25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4" t="s">
        <v>12</v>
      </c>
      <c r="O7" s="64"/>
      <c r="P7" s="64"/>
      <c r="Q7" s="64"/>
      <c r="R7" s="64" t="s">
        <v>13</v>
      </c>
      <c r="S7" s="64"/>
      <c r="T7" s="64" t="s">
        <v>12</v>
      </c>
      <c r="U7" s="64"/>
      <c r="V7" s="64"/>
      <c r="W7" s="64"/>
      <c r="X7" s="64" t="s">
        <v>13</v>
      </c>
      <c r="Y7" s="64"/>
      <c r="Z7" s="3"/>
      <c r="AA7" s="64" t="s">
        <v>12</v>
      </c>
      <c r="AB7" s="64"/>
      <c r="AC7" s="64"/>
      <c r="AD7" s="64"/>
      <c r="AE7" s="64" t="s">
        <v>13</v>
      </c>
      <c r="AF7" s="64"/>
      <c r="AG7" s="4"/>
      <c r="AH7" s="64" t="s">
        <v>12</v>
      </c>
      <c r="AI7" s="64"/>
      <c r="AJ7" s="64"/>
      <c r="AK7" s="64"/>
      <c r="AL7" s="64" t="s">
        <v>13</v>
      </c>
      <c r="AM7" s="64"/>
      <c r="AN7" s="3"/>
      <c r="AO7" s="3"/>
      <c r="AP7" s="3"/>
      <c r="AQ7" s="3"/>
      <c r="AR7" s="3"/>
      <c r="AS7" s="1"/>
      <c r="AT7" s="1"/>
      <c r="AU7" s="1"/>
      <c r="AV7" s="1"/>
      <c r="AW7" s="1"/>
      <c r="AX7" s="63"/>
    </row>
    <row r="8" spans="1:50" s="23" customFormat="1" ht="70.900000000000006" customHeight="1" x14ac:dyDescent="0.25">
      <c r="A8" s="5" t="s">
        <v>14</v>
      </c>
      <c r="B8" s="6" t="s">
        <v>15</v>
      </c>
      <c r="C8" s="5" t="s">
        <v>16</v>
      </c>
      <c r="D8" s="7" t="s">
        <v>17</v>
      </c>
      <c r="E8" s="8" t="s">
        <v>18</v>
      </c>
      <c r="F8" s="9" t="s">
        <v>12</v>
      </c>
      <c r="G8" s="10" t="s">
        <v>19</v>
      </c>
      <c r="H8" s="5" t="s">
        <v>20</v>
      </c>
      <c r="I8" s="11" t="s">
        <v>21</v>
      </c>
      <c r="J8" s="5" t="s">
        <v>22</v>
      </c>
      <c r="K8" s="5" t="s">
        <v>23</v>
      </c>
      <c r="L8" s="5" t="s">
        <v>24</v>
      </c>
      <c r="M8" s="5" t="s">
        <v>25</v>
      </c>
      <c r="N8" s="12" t="s">
        <v>26</v>
      </c>
      <c r="O8" s="12" t="s">
        <v>27</v>
      </c>
      <c r="P8" s="13" t="s">
        <v>28</v>
      </c>
      <c r="Q8" s="13" t="s">
        <v>29</v>
      </c>
      <c r="R8" s="10" t="s">
        <v>28</v>
      </c>
      <c r="S8" s="14" t="s">
        <v>29</v>
      </c>
      <c r="T8" s="12" t="s">
        <v>26</v>
      </c>
      <c r="U8" s="12" t="s">
        <v>27</v>
      </c>
      <c r="V8" s="13" t="s">
        <v>30</v>
      </c>
      <c r="W8" s="13" t="s">
        <v>31</v>
      </c>
      <c r="X8" s="10" t="s">
        <v>30</v>
      </c>
      <c r="Y8" s="14" t="s">
        <v>31</v>
      </c>
      <c r="Z8" s="15" t="s">
        <v>32</v>
      </c>
      <c r="AA8" s="12" t="s">
        <v>26</v>
      </c>
      <c r="AB8" s="12" t="s">
        <v>27</v>
      </c>
      <c r="AC8" s="13" t="s">
        <v>33</v>
      </c>
      <c r="AD8" s="13" t="s">
        <v>34</v>
      </c>
      <c r="AE8" s="10" t="s">
        <v>33</v>
      </c>
      <c r="AF8" s="14" t="s">
        <v>34</v>
      </c>
      <c r="AG8" s="15" t="s">
        <v>35</v>
      </c>
      <c r="AH8" s="12" t="s">
        <v>26</v>
      </c>
      <c r="AI8" s="12" t="s">
        <v>27</v>
      </c>
      <c r="AJ8" s="13" t="s">
        <v>36</v>
      </c>
      <c r="AK8" s="16" t="s">
        <v>37</v>
      </c>
      <c r="AL8" s="10" t="s">
        <v>36</v>
      </c>
      <c r="AM8" s="17" t="s">
        <v>37</v>
      </c>
      <c r="AN8" s="15" t="s">
        <v>38</v>
      </c>
      <c r="AO8" s="18" t="s">
        <v>26</v>
      </c>
      <c r="AP8" s="18" t="s">
        <v>27</v>
      </c>
      <c r="AQ8" s="15" t="s">
        <v>39</v>
      </c>
      <c r="AR8" s="19" t="s">
        <v>37</v>
      </c>
      <c r="AS8" s="20" t="s">
        <v>40</v>
      </c>
      <c r="AT8" s="20" t="s">
        <v>41</v>
      </c>
      <c r="AU8" s="20" t="s">
        <v>42</v>
      </c>
      <c r="AV8" s="21" t="s">
        <v>43</v>
      </c>
      <c r="AW8" s="22" t="s">
        <v>44</v>
      </c>
      <c r="AX8" s="63"/>
    </row>
    <row r="9" spans="1:50" s="37" customFormat="1" ht="60" x14ac:dyDescent="0.25">
      <c r="A9" s="24">
        <v>1</v>
      </c>
      <c r="B9" s="25" t="s">
        <v>45</v>
      </c>
      <c r="C9" s="26" t="s">
        <v>46</v>
      </c>
      <c r="D9" s="27">
        <v>1</v>
      </c>
      <c r="E9" s="28">
        <v>1</v>
      </c>
      <c r="F9" s="29">
        <f>Q9+W9+AD9+AK9</f>
        <v>59.056250000000006</v>
      </c>
      <c r="G9" s="27">
        <v>61.62</v>
      </c>
      <c r="H9" s="26" t="s">
        <v>47</v>
      </c>
      <c r="I9" s="27">
        <v>7093867920</v>
      </c>
      <c r="J9" s="26" t="s">
        <v>48</v>
      </c>
      <c r="K9" s="26" t="s">
        <v>48</v>
      </c>
      <c r="L9" s="26" t="s">
        <v>49</v>
      </c>
      <c r="M9" s="26" t="s">
        <v>48</v>
      </c>
      <c r="N9" s="27">
        <v>10</v>
      </c>
      <c r="O9" s="27">
        <v>8.3000000000000007</v>
      </c>
      <c r="P9" s="30">
        <f>O9*9.5</f>
        <v>78.850000000000009</v>
      </c>
      <c r="Q9" s="9">
        <f t="shared" ref="Q9:Q16" si="0">P9*0.2</f>
        <v>15.770000000000003</v>
      </c>
      <c r="R9" s="27">
        <v>83</v>
      </c>
      <c r="S9" s="27">
        <v>16.600000000000001</v>
      </c>
      <c r="T9" s="27">
        <v>1000</v>
      </c>
      <c r="U9" s="27">
        <v>892</v>
      </c>
      <c r="V9" s="30">
        <f>U9/T9*100</f>
        <v>89.2</v>
      </c>
      <c r="W9" s="9">
        <f t="shared" ref="W9:W16" si="1">V9*0.1</f>
        <v>8.92</v>
      </c>
      <c r="X9" s="27">
        <v>89.2</v>
      </c>
      <c r="Y9" s="27">
        <v>8.92</v>
      </c>
      <c r="Z9" s="26" t="s">
        <v>50</v>
      </c>
      <c r="AA9" s="27">
        <v>10</v>
      </c>
      <c r="AB9" s="27">
        <v>8</v>
      </c>
      <c r="AC9" s="31">
        <f>AB9*9.5</f>
        <v>76</v>
      </c>
      <c r="AD9" s="32">
        <f t="shared" ref="AD9:AD16" si="2">AC9*0.2</f>
        <v>15.200000000000001</v>
      </c>
      <c r="AE9" s="27">
        <v>80</v>
      </c>
      <c r="AF9" s="27">
        <v>16</v>
      </c>
      <c r="AG9" s="26" t="s">
        <v>51</v>
      </c>
      <c r="AH9" s="27">
        <v>10</v>
      </c>
      <c r="AI9" s="27">
        <v>6.7249999999999996</v>
      </c>
      <c r="AJ9" s="31">
        <f>AI9*9.5</f>
        <v>63.887499999999996</v>
      </c>
      <c r="AK9" s="32">
        <f t="shared" ref="AK9:AK16" si="3">AJ9*0.3</f>
        <v>19.166249999999998</v>
      </c>
      <c r="AL9" s="27">
        <v>67</v>
      </c>
      <c r="AM9" s="27">
        <v>20.100000000000001</v>
      </c>
      <c r="AN9" s="26"/>
      <c r="AO9" s="26"/>
      <c r="AP9" s="26"/>
      <c r="AQ9" s="26"/>
      <c r="AR9" s="26"/>
      <c r="AS9" s="26" t="s">
        <v>52</v>
      </c>
      <c r="AT9" s="26" t="s">
        <v>53</v>
      </c>
      <c r="AU9" s="33" t="s">
        <v>54</v>
      </c>
      <c r="AV9" s="34">
        <v>1</v>
      </c>
      <c r="AW9" s="35" t="s">
        <v>55</v>
      </c>
      <c r="AX9" s="36" t="s">
        <v>56</v>
      </c>
    </row>
    <row r="10" spans="1:50" s="37" customFormat="1" ht="60" x14ac:dyDescent="0.25">
      <c r="A10" s="24">
        <v>2</v>
      </c>
      <c r="B10" s="25" t="s">
        <v>45</v>
      </c>
      <c r="C10" s="26" t="s">
        <v>57</v>
      </c>
      <c r="D10" s="27">
        <v>5</v>
      </c>
      <c r="E10" s="28">
        <v>2</v>
      </c>
      <c r="F10" s="29">
        <f t="shared" ref="F10:F16" si="4">Q10+W10+AD10+AK10</f>
        <v>50.45</v>
      </c>
      <c r="G10" s="27">
        <v>50.462899999999998</v>
      </c>
      <c r="H10" s="26" t="s">
        <v>58</v>
      </c>
      <c r="I10" s="27">
        <v>9440252837</v>
      </c>
      <c r="J10" s="26" t="s">
        <v>48</v>
      </c>
      <c r="K10" s="26" t="s">
        <v>48</v>
      </c>
      <c r="L10" s="26" t="s">
        <v>59</v>
      </c>
      <c r="M10" s="26" t="s">
        <v>48</v>
      </c>
      <c r="N10" s="27">
        <v>600</v>
      </c>
      <c r="O10" s="27">
        <v>387</v>
      </c>
      <c r="P10" s="30">
        <f>O10/N10*100</f>
        <v>64.5</v>
      </c>
      <c r="Q10" s="9">
        <f t="shared" si="0"/>
        <v>12.9</v>
      </c>
      <c r="R10" s="27">
        <v>64.5</v>
      </c>
      <c r="S10" s="27">
        <v>12.9</v>
      </c>
      <c r="T10" s="27">
        <v>1000</v>
      </c>
      <c r="U10" s="27">
        <v>542</v>
      </c>
      <c r="V10" s="30">
        <f t="shared" ref="V10:V16" si="5">U10/T10*100</f>
        <v>54.2</v>
      </c>
      <c r="W10" s="9">
        <f t="shared" si="1"/>
        <v>5.4200000000000008</v>
      </c>
      <c r="X10" s="27">
        <v>54.2</v>
      </c>
      <c r="Y10" s="27">
        <v>5.42</v>
      </c>
      <c r="Z10" s="26" t="s">
        <v>60</v>
      </c>
      <c r="AA10" s="27">
        <v>2400</v>
      </c>
      <c r="AB10" s="27">
        <v>1332</v>
      </c>
      <c r="AC10" s="31">
        <f>AB10/AA10*100</f>
        <v>55.500000000000007</v>
      </c>
      <c r="AD10" s="32">
        <f t="shared" si="2"/>
        <v>11.100000000000001</v>
      </c>
      <c r="AE10" s="27">
        <v>55.5</v>
      </c>
      <c r="AF10" s="27">
        <v>11.1</v>
      </c>
      <c r="AG10" s="26" t="s">
        <v>51</v>
      </c>
      <c r="AH10" s="27">
        <v>1000</v>
      </c>
      <c r="AI10" s="27">
        <v>701</v>
      </c>
      <c r="AJ10" s="31">
        <f>AI10/AH10*100</f>
        <v>70.099999999999994</v>
      </c>
      <c r="AK10" s="32">
        <f t="shared" si="3"/>
        <v>21.029999999999998</v>
      </c>
      <c r="AL10" s="27">
        <v>70.143000000000001</v>
      </c>
      <c r="AM10" s="27">
        <v>21.042999999999999</v>
      </c>
      <c r="AN10" s="26"/>
      <c r="AO10" s="26"/>
      <c r="AP10" s="26"/>
      <c r="AQ10" s="26"/>
      <c r="AR10" s="26"/>
      <c r="AS10" s="26" t="s">
        <v>61</v>
      </c>
      <c r="AT10" s="26" t="s">
        <v>53</v>
      </c>
      <c r="AU10" s="33" t="s">
        <v>54</v>
      </c>
      <c r="AV10" s="34">
        <v>5</v>
      </c>
      <c r="AW10" s="35" t="s">
        <v>55</v>
      </c>
      <c r="AX10" s="36" t="s">
        <v>56</v>
      </c>
    </row>
    <row r="11" spans="1:50" s="37" customFormat="1" ht="61.5" customHeight="1" x14ac:dyDescent="0.25">
      <c r="A11" s="24">
        <v>3</v>
      </c>
      <c r="B11" s="25" t="s">
        <v>45</v>
      </c>
      <c r="C11" s="26" t="s">
        <v>62</v>
      </c>
      <c r="D11" s="27">
        <v>8</v>
      </c>
      <c r="E11" s="28">
        <v>3</v>
      </c>
      <c r="F11" s="29">
        <f t="shared" si="4"/>
        <v>50.179523809523815</v>
      </c>
      <c r="G11" s="27">
        <v>49.131300000000003</v>
      </c>
      <c r="H11" s="26" t="s">
        <v>63</v>
      </c>
      <c r="I11" s="27">
        <v>6300859778</v>
      </c>
      <c r="J11" s="26" t="s">
        <v>48</v>
      </c>
      <c r="K11" s="26" t="s">
        <v>48</v>
      </c>
      <c r="L11" s="26" t="s">
        <v>64</v>
      </c>
      <c r="M11" s="26" t="s">
        <v>48</v>
      </c>
      <c r="N11" s="27">
        <v>600</v>
      </c>
      <c r="O11" s="27">
        <v>353</v>
      </c>
      <c r="P11" s="30">
        <f>O11/N11*100</f>
        <v>58.833333333333336</v>
      </c>
      <c r="Q11" s="9">
        <f t="shared" si="0"/>
        <v>11.766666666666667</v>
      </c>
      <c r="R11" s="27">
        <v>58.83</v>
      </c>
      <c r="S11" s="27">
        <v>11.766</v>
      </c>
      <c r="T11" s="27">
        <v>1000</v>
      </c>
      <c r="U11" s="27">
        <v>672</v>
      </c>
      <c r="V11" s="30">
        <f t="shared" si="5"/>
        <v>67.2</v>
      </c>
      <c r="W11" s="9">
        <f t="shared" si="1"/>
        <v>6.7200000000000006</v>
      </c>
      <c r="X11" s="27">
        <v>67.2</v>
      </c>
      <c r="Y11" s="27">
        <v>6.72</v>
      </c>
      <c r="Z11" s="26" t="s">
        <v>65</v>
      </c>
      <c r="AA11" s="27">
        <v>2100</v>
      </c>
      <c r="AB11" s="27">
        <v>1114</v>
      </c>
      <c r="AC11" s="31">
        <f>AB11/AA11*100</f>
        <v>53.047619047619044</v>
      </c>
      <c r="AD11" s="32">
        <f t="shared" si="2"/>
        <v>10.609523809523809</v>
      </c>
      <c r="AE11" s="27">
        <v>64.143000000000001</v>
      </c>
      <c r="AF11" s="27">
        <v>12.829000000000001</v>
      </c>
      <c r="AG11" s="26" t="s">
        <v>51</v>
      </c>
      <c r="AH11" s="27">
        <v>1800</v>
      </c>
      <c r="AI11" s="27">
        <v>1265</v>
      </c>
      <c r="AJ11" s="31">
        <f>AI11/AH11*100</f>
        <v>70.277777777777771</v>
      </c>
      <c r="AK11" s="32">
        <f t="shared" si="3"/>
        <v>21.083333333333332</v>
      </c>
      <c r="AL11" s="27">
        <v>59.389000000000003</v>
      </c>
      <c r="AM11" s="27">
        <v>17.817</v>
      </c>
      <c r="AN11" s="38"/>
      <c r="AO11" s="38"/>
      <c r="AP11" s="38"/>
      <c r="AQ11" s="38"/>
      <c r="AR11" s="38"/>
      <c r="AS11" s="38"/>
      <c r="AT11" s="38"/>
      <c r="AU11" s="39"/>
      <c r="AV11" s="34">
        <v>8</v>
      </c>
      <c r="AW11" s="35" t="s">
        <v>55</v>
      </c>
      <c r="AX11" s="36" t="s">
        <v>56</v>
      </c>
    </row>
    <row r="12" spans="1:50" s="37" customFormat="1" ht="61.5" customHeight="1" x14ac:dyDescent="0.25">
      <c r="A12" s="24">
        <v>4</v>
      </c>
      <c r="B12" s="25" t="s">
        <v>45</v>
      </c>
      <c r="C12" s="26" t="s">
        <v>66</v>
      </c>
      <c r="D12" s="27">
        <v>6</v>
      </c>
      <c r="E12" s="28">
        <v>4</v>
      </c>
      <c r="F12" s="29">
        <f t="shared" si="4"/>
        <v>49.447763157894741</v>
      </c>
      <c r="G12" s="27">
        <v>50.344099999999997</v>
      </c>
      <c r="H12" s="26" t="s">
        <v>67</v>
      </c>
      <c r="I12" s="40">
        <v>6303270161</v>
      </c>
      <c r="J12" s="26" t="s">
        <v>48</v>
      </c>
      <c r="K12" s="26" t="s">
        <v>48</v>
      </c>
      <c r="L12" s="26" t="s">
        <v>68</v>
      </c>
      <c r="M12" s="26" t="s">
        <v>48</v>
      </c>
      <c r="N12" s="27">
        <v>600</v>
      </c>
      <c r="O12" s="27">
        <v>354</v>
      </c>
      <c r="P12" s="30">
        <f>O12/N12*100</f>
        <v>59</v>
      </c>
      <c r="Q12" s="9">
        <f t="shared" si="0"/>
        <v>11.8</v>
      </c>
      <c r="R12" s="27">
        <v>59</v>
      </c>
      <c r="S12" s="27">
        <v>11.8</v>
      </c>
      <c r="T12" s="27">
        <v>1000</v>
      </c>
      <c r="U12" s="27">
        <v>642</v>
      </c>
      <c r="V12" s="30">
        <f t="shared" si="5"/>
        <v>64.2</v>
      </c>
      <c r="W12" s="9">
        <f t="shared" si="1"/>
        <v>6.4200000000000008</v>
      </c>
      <c r="X12" s="27">
        <v>64.2</v>
      </c>
      <c r="Y12" s="27">
        <v>6.42</v>
      </c>
      <c r="Z12" s="26" t="s">
        <v>69</v>
      </c>
      <c r="AA12" s="27">
        <v>1900</v>
      </c>
      <c r="AB12" s="27">
        <v>1112</v>
      </c>
      <c r="AC12" s="31">
        <f>AB12/AA12*100</f>
        <v>58.526315789473685</v>
      </c>
      <c r="AD12" s="32">
        <f t="shared" si="2"/>
        <v>11.705263157894738</v>
      </c>
      <c r="AE12" s="27">
        <v>58.526000000000003</v>
      </c>
      <c r="AF12" s="27">
        <v>11.705</v>
      </c>
      <c r="AG12" s="26" t="s">
        <v>51</v>
      </c>
      <c r="AH12" s="27">
        <v>10</v>
      </c>
      <c r="AI12" s="27">
        <v>6.85</v>
      </c>
      <c r="AJ12" s="31">
        <f>AI12*9.5</f>
        <v>65.075000000000003</v>
      </c>
      <c r="AK12" s="32">
        <f t="shared" si="3"/>
        <v>19.522500000000001</v>
      </c>
      <c r="AL12" s="27">
        <v>68.063000000000002</v>
      </c>
      <c r="AM12" s="27">
        <v>20.419</v>
      </c>
      <c r="AN12" s="38"/>
      <c r="AO12" s="38"/>
      <c r="AP12" s="38"/>
      <c r="AQ12" s="38"/>
      <c r="AR12" s="38"/>
      <c r="AS12" s="38"/>
      <c r="AT12" s="38"/>
      <c r="AU12" s="39"/>
      <c r="AV12" s="34"/>
      <c r="AW12" s="35"/>
      <c r="AX12" s="36" t="s">
        <v>56</v>
      </c>
    </row>
    <row r="13" spans="1:50" s="37" customFormat="1" ht="61.5" customHeight="1" x14ac:dyDescent="0.25">
      <c r="A13" s="24">
        <v>5</v>
      </c>
      <c r="B13" s="25" t="s">
        <v>45</v>
      </c>
      <c r="C13" s="26" t="s">
        <v>70</v>
      </c>
      <c r="D13" s="27">
        <v>7</v>
      </c>
      <c r="E13" s="28">
        <v>5</v>
      </c>
      <c r="F13" s="29">
        <f t="shared" si="4"/>
        <v>49.254047619047618</v>
      </c>
      <c r="G13" s="27">
        <v>50.258400000000002</v>
      </c>
      <c r="H13" s="26" t="s">
        <v>71</v>
      </c>
      <c r="I13" s="40">
        <v>6301053316</v>
      </c>
      <c r="J13" s="26" t="s">
        <v>48</v>
      </c>
      <c r="K13" s="26" t="s">
        <v>48</v>
      </c>
      <c r="L13" s="26" t="s">
        <v>72</v>
      </c>
      <c r="M13" s="26" t="s">
        <v>73</v>
      </c>
      <c r="N13" s="27">
        <v>600</v>
      </c>
      <c r="O13" s="27">
        <v>311</v>
      </c>
      <c r="P13" s="30">
        <f>O13/N13*100</f>
        <v>51.833333333333329</v>
      </c>
      <c r="Q13" s="9">
        <f t="shared" si="0"/>
        <v>10.366666666666667</v>
      </c>
      <c r="R13" s="27">
        <v>51.83</v>
      </c>
      <c r="S13" s="27">
        <v>10.366</v>
      </c>
      <c r="T13" s="27">
        <v>1000</v>
      </c>
      <c r="U13" s="27">
        <v>764</v>
      </c>
      <c r="V13" s="30">
        <f t="shared" si="5"/>
        <v>76.400000000000006</v>
      </c>
      <c r="W13" s="9">
        <f t="shared" si="1"/>
        <v>7.6400000000000006</v>
      </c>
      <c r="X13" s="27">
        <v>76.400000000000006</v>
      </c>
      <c r="Y13" s="27">
        <v>7.64</v>
      </c>
      <c r="Z13" s="26" t="s">
        <v>74</v>
      </c>
      <c r="AA13" s="27">
        <v>2100</v>
      </c>
      <c r="AB13" s="27">
        <v>1276</v>
      </c>
      <c r="AC13" s="31">
        <f>AB13/AA13*100</f>
        <v>60.761904761904759</v>
      </c>
      <c r="AD13" s="32">
        <f t="shared" si="2"/>
        <v>12.152380952380952</v>
      </c>
      <c r="AE13" s="27">
        <v>60.762</v>
      </c>
      <c r="AF13" s="27">
        <v>12.151999999999999</v>
      </c>
      <c r="AG13" s="26" t="s">
        <v>51</v>
      </c>
      <c r="AH13" s="27">
        <v>10</v>
      </c>
      <c r="AI13" s="27">
        <v>6.7</v>
      </c>
      <c r="AJ13" s="31">
        <f>AI13*9.5</f>
        <v>63.65</v>
      </c>
      <c r="AK13" s="32">
        <f t="shared" si="3"/>
        <v>19.094999999999999</v>
      </c>
      <c r="AL13" s="27">
        <v>67</v>
      </c>
      <c r="AM13" s="27">
        <v>20.100000000000001</v>
      </c>
      <c r="AN13" s="38"/>
      <c r="AO13" s="38"/>
      <c r="AP13" s="38"/>
      <c r="AQ13" s="38"/>
      <c r="AR13" s="38"/>
      <c r="AS13" s="38"/>
      <c r="AT13" s="38"/>
      <c r="AU13" s="39"/>
      <c r="AV13" s="34"/>
      <c r="AW13" s="35"/>
      <c r="AX13" s="36" t="s">
        <v>56</v>
      </c>
    </row>
    <row r="14" spans="1:50" s="37" customFormat="1" ht="61.5" customHeight="1" x14ac:dyDescent="0.25">
      <c r="A14" s="24">
        <v>6</v>
      </c>
      <c r="B14" s="41" t="s">
        <v>45</v>
      </c>
      <c r="C14" s="42" t="s">
        <v>75</v>
      </c>
      <c r="D14" s="43">
        <v>3</v>
      </c>
      <c r="E14" s="28">
        <v>6</v>
      </c>
      <c r="F14" s="29">
        <f t="shared" si="4"/>
        <v>48.468500000000006</v>
      </c>
      <c r="G14" s="43">
        <v>51.274900000000002</v>
      </c>
      <c r="H14" s="42" t="s">
        <v>76</v>
      </c>
      <c r="I14" s="44">
        <v>7842712566</v>
      </c>
      <c r="J14" s="42" t="s">
        <v>48</v>
      </c>
      <c r="K14" s="42" t="s">
        <v>48</v>
      </c>
      <c r="L14" s="42" t="s">
        <v>68</v>
      </c>
      <c r="M14" s="42" t="s">
        <v>48</v>
      </c>
      <c r="N14" s="43">
        <v>10</v>
      </c>
      <c r="O14" s="43">
        <v>5.5</v>
      </c>
      <c r="P14" s="30">
        <f>O14*9.5</f>
        <v>52.25</v>
      </c>
      <c r="Q14" s="9">
        <f t="shared" si="0"/>
        <v>10.450000000000001</v>
      </c>
      <c r="R14" s="43">
        <v>55</v>
      </c>
      <c r="S14" s="43">
        <v>11</v>
      </c>
      <c r="T14" s="43">
        <v>1000</v>
      </c>
      <c r="U14" s="43">
        <v>740</v>
      </c>
      <c r="V14" s="30">
        <f t="shared" si="5"/>
        <v>74</v>
      </c>
      <c r="W14" s="9">
        <f t="shared" si="1"/>
        <v>7.4</v>
      </c>
      <c r="X14" s="43">
        <v>74</v>
      </c>
      <c r="Y14" s="43">
        <v>7.4</v>
      </c>
      <c r="Z14" s="42" t="s">
        <v>77</v>
      </c>
      <c r="AA14" s="43">
        <v>10</v>
      </c>
      <c r="AB14" s="43">
        <v>6.8</v>
      </c>
      <c r="AC14" s="31">
        <f>AB14*9.5</f>
        <v>64.599999999999994</v>
      </c>
      <c r="AD14" s="32">
        <f t="shared" si="2"/>
        <v>12.92</v>
      </c>
      <c r="AE14" s="43">
        <v>71.25</v>
      </c>
      <c r="AF14" s="43">
        <v>14.25</v>
      </c>
      <c r="AG14" s="42" t="s">
        <v>51</v>
      </c>
      <c r="AH14" s="43">
        <v>10</v>
      </c>
      <c r="AI14" s="43">
        <v>6.21</v>
      </c>
      <c r="AJ14" s="31">
        <f>AI14*9.5</f>
        <v>58.994999999999997</v>
      </c>
      <c r="AK14" s="32">
        <f t="shared" si="3"/>
        <v>17.698499999999999</v>
      </c>
      <c r="AL14" s="43">
        <v>62.082999999999998</v>
      </c>
      <c r="AM14" s="43">
        <v>18.625</v>
      </c>
      <c r="AN14" s="38"/>
      <c r="AO14" s="38"/>
      <c r="AP14" s="38"/>
      <c r="AQ14" s="38"/>
      <c r="AR14" s="38"/>
      <c r="AS14" s="38"/>
      <c r="AT14" s="38"/>
      <c r="AU14" s="39"/>
      <c r="AV14" s="34"/>
      <c r="AW14" s="35"/>
      <c r="AX14" s="36" t="s">
        <v>56</v>
      </c>
    </row>
    <row r="15" spans="1:50" s="37" customFormat="1" ht="61.5" customHeight="1" x14ac:dyDescent="0.25">
      <c r="A15" s="24">
        <v>7</v>
      </c>
      <c r="B15" s="41" t="s">
        <v>45</v>
      </c>
      <c r="C15" s="42" t="s">
        <v>78</v>
      </c>
      <c r="D15" s="43">
        <v>11</v>
      </c>
      <c r="E15" s="28">
        <v>7</v>
      </c>
      <c r="F15" s="29">
        <f t="shared" si="4"/>
        <v>48.344999999999999</v>
      </c>
      <c r="G15" s="43">
        <v>44.244399999999999</v>
      </c>
      <c r="H15" s="42" t="s">
        <v>79</v>
      </c>
      <c r="I15" s="44">
        <v>9182296826</v>
      </c>
      <c r="J15" s="42" t="s">
        <v>48</v>
      </c>
      <c r="K15" s="42" t="s">
        <v>48</v>
      </c>
      <c r="L15" s="42" t="s">
        <v>80</v>
      </c>
      <c r="M15" s="42" t="s">
        <v>48</v>
      </c>
      <c r="N15" s="43">
        <v>600</v>
      </c>
      <c r="O15" s="43">
        <v>290</v>
      </c>
      <c r="P15" s="30">
        <f>O15/N15*100</f>
        <v>48.333333333333336</v>
      </c>
      <c r="Q15" s="9">
        <f t="shared" si="0"/>
        <v>9.6666666666666679</v>
      </c>
      <c r="R15" s="43">
        <v>48.33</v>
      </c>
      <c r="S15" s="43">
        <v>9.6660000000000004</v>
      </c>
      <c r="T15" s="43">
        <v>1000</v>
      </c>
      <c r="U15" s="43">
        <v>482</v>
      </c>
      <c r="V15" s="30">
        <f t="shared" si="5"/>
        <v>48.199999999999996</v>
      </c>
      <c r="W15" s="9">
        <f t="shared" si="1"/>
        <v>4.82</v>
      </c>
      <c r="X15" s="43">
        <v>48.2</v>
      </c>
      <c r="Y15" s="43">
        <v>4.82</v>
      </c>
      <c r="Z15" s="42" t="s">
        <v>69</v>
      </c>
      <c r="AA15" s="43">
        <v>1200</v>
      </c>
      <c r="AB15" s="43">
        <v>812</v>
      </c>
      <c r="AC15" s="31">
        <f>AB15/AA15*100</f>
        <v>67.666666666666657</v>
      </c>
      <c r="AD15" s="32">
        <f t="shared" si="2"/>
        <v>13.533333333333331</v>
      </c>
      <c r="AE15" s="43">
        <v>47.167000000000002</v>
      </c>
      <c r="AF15" s="43">
        <v>9.4329999999999998</v>
      </c>
      <c r="AG15" s="42" t="s">
        <v>51</v>
      </c>
      <c r="AH15" s="43">
        <v>2000</v>
      </c>
      <c r="AI15" s="43">
        <v>1355</v>
      </c>
      <c r="AJ15" s="31">
        <f>AI15/AH15*100</f>
        <v>67.75</v>
      </c>
      <c r="AK15" s="32">
        <f t="shared" si="3"/>
        <v>20.324999999999999</v>
      </c>
      <c r="AL15" s="43">
        <v>67.75</v>
      </c>
      <c r="AM15" s="43">
        <v>20.324999999999999</v>
      </c>
      <c r="AN15" s="38"/>
      <c r="AO15" s="38"/>
      <c r="AP15" s="38"/>
      <c r="AQ15" s="38"/>
      <c r="AR15" s="38"/>
      <c r="AS15" s="38"/>
      <c r="AT15" s="38"/>
      <c r="AU15" s="39"/>
      <c r="AV15" s="34"/>
      <c r="AW15" s="35"/>
      <c r="AX15" s="36" t="s">
        <v>56</v>
      </c>
    </row>
    <row r="16" spans="1:50" s="37" customFormat="1" ht="61.5" customHeight="1" x14ac:dyDescent="0.25">
      <c r="A16" s="24">
        <v>8</v>
      </c>
      <c r="B16" s="25" t="s">
        <v>45</v>
      </c>
      <c r="C16" s="26" t="s">
        <v>81</v>
      </c>
      <c r="D16" s="27">
        <v>9</v>
      </c>
      <c r="E16" s="28">
        <v>8</v>
      </c>
      <c r="F16" s="29">
        <f t="shared" si="4"/>
        <v>46.760833333333338</v>
      </c>
      <c r="G16" s="27">
        <v>46.761400000000002</v>
      </c>
      <c r="H16" s="26" t="s">
        <v>82</v>
      </c>
      <c r="I16" s="40">
        <v>8297840097</v>
      </c>
      <c r="J16" s="26" t="s">
        <v>48</v>
      </c>
      <c r="K16" s="26" t="s">
        <v>48</v>
      </c>
      <c r="L16" s="26" t="s">
        <v>68</v>
      </c>
      <c r="M16" s="26" t="s">
        <v>48</v>
      </c>
      <c r="N16" s="27">
        <v>600</v>
      </c>
      <c r="O16" s="27">
        <v>370</v>
      </c>
      <c r="P16" s="30">
        <f>O16/N16*100</f>
        <v>61.666666666666671</v>
      </c>
      <c r="Q16" s="9">
        <f t="shared" si="0"/>
        <v>12.333333333333336</v>
      </c>
      <c r="R16" s="27">
        <v>61.67</v>
      </c>
      <c r="S16" s="27">
        <v>12.334</v>
      </c>
      <c r="T16" s="27">
        <v>1000</v>
      </c>
      <c r="U16" s="27">
        <v>534</v>
      </c>
      <c r="V16" s="30">
        <f t="shared" si="5"/>
        <v>53.400000000000006</v>
      </c>
      <c r="W16" s="9">
        <f t="shared" si="1"/>
        <v>5.3400000000000007</v>
      </c>
      <c r="X16" s="27">
        <v>53.4</v>
      </c>
      <c r="Y16" s="27">
        <v>5.34</v>
      </c>
      <c r="Z16" s="26" t="s">
        <v>69</v>
      </c>
      <c r="AA16" s="27">
        <v>1800</v>
      </c>
      <c r="AB16" s="27">
        <v>999</v>
      </c>
      <c r="AC16" s="31">
        <f>AB16/AA16*100</f>
        <v>55.500000000000007</v>
      </c>
      <c r="AD16" s="32">
        <f t="shared" si="2"/>
        <v>11.100000000000001</v>
      </c>
      <c r="AE16" s="27">
        <v>55.5</v>
      </c>
      <c r="AF16" s="27">
        <v>11.1</v>
      </c>
      <c r="AG16" s="26" t="s">
        <v>51</v>
      </c>
      <c r="AH16" s="27">
        <v>2400</v>
      </c>
      <c r="AI16" s="27">
        <v>1439</v>
      </c>
      <c r="AJ16" s="31">
        <f>AI16/AH16*100</f>
        <v>59.958333333333336</v>
      </c>
      <c r="AK16" s="32">
        <f t="shared" si="3"/>
        <v>17.987500000000001</v>
      </c>
      <c r="AL16" s="27">
        <v>59.957999999999998</v>
      </c>
      <c r="AM16" s="27">
        <v>17.986999999999998</v>
      </c>
      <c r="AN16" s="38"/>
      <c r="AO16" s="38"/>
      <c r="AP16" s="38"/>
      <c r="AQ16" s="38"/>
      <c r="AR16" s="38"/>
      <c r="AS16" s="38"/>
      <c r="AT16" s="38"/>
      <c r="AU16" s="39"/>
      <c r="AV16" s="34"/>
      <c r="AW16" s="35"/>
      <c r="AX16" s="36" t="s">
        <v>56</v>
      </c>
    </row>
    <row r="17" spans="1:50" s="37" customFormat="1" ht="51" x14ac:dyDescent="0.25">
      <c r="A17" s="24">
        <v>9</v>
      </c>
      <c r="B17" s="6" t="s">
        <v>45</v>
      </c>
      <c r="C17" s="38" t="s">
        <v>83</v>
      </c>
      <c r="D17" s="45">
        <v>2</v>
      </c>
      <c r="E17" s="28">
        <v>9</v>
      </c>
      <c r="F17" s="7">
        <v>52.051600000000001</v>
      </c>
      <c r="G17" s="45">
        <v>52.051600000000001</v>
      </c>
      <c r="H17" s="38" t="s">
        <v>84</v>
      </c>
      <c r="I17" s="45">
        <v>9493047593</v>
      </c>
      <c r="J17" s="38" t="s">
        <v>48</v>
      </c>
      <c r="K17" s="38" t="s">
        <v>48</v>
      </c>
      <c r="L17" s="38" t="s">
        <v>64</v>
      </c>
      <c r="M17" s="38" t="s">
        <v>48</v>
      </c>
      <c r="N17" s="45"/>
      <c r="O17" s="45"/>
      <c r="P17" s="30">
        <f>O17*9.5</f>
        <v>0</v>
      </c>
      <c r="Q17" s="9">
        <f>P17*0.2</f>
        <v>0</v>
      </c>
      <c r="R17" s="45">
        <v>68</v>
      </c>
      <c r="S17" s="45">
        <v>13.6</v>
      </c>
      <c r="T17" s="45"/>
      <c r="U17" s="45"/>
      <c r="V17" s="30">
        <v>0</v>
      </c>
      <c r="W17" s="9">
        <f>V17*0.1</f>
        <v>0</v>
      </c>
      <c r="X17" s="45">
        <v>65.2</v>
      </c>
      <c r="Y17" s="45">
        <v>6.52</v>
      </c>
      <c r="Z17" s="38" t="s">
        <v>85</v>
      </c>
      <c r="AA17" s="45"/>
      <c r="AB17" s="45"/>
      <c r="AC17" s="31">
        <f>AB17*9.5</f>
        <v>0</v>
      </c>
      <c r="AD17" s="32">
        <f>AC17*0.2</f>
        <v>0</v>
      </c>
      <c r="AE17" s="45">
        <v>62.094999999999999</v>
      </c>
      <c r="AF17" s="45">
        <v>12.419</v>
      </c>
      <c r="AG17" s="38" t="s">
        <v>51</v>
      </c>
      <c r="AH17" s="45"/>
      <c r="AI17" s="45"/>
      <c r="AJ17" s="31">
        <f>AI17*9.5</f>
        <v>0</v>
      </c>
      <c r="AK17" s="32">
        <f>AJ17*0.3</f>
        <v>0</v>
      </c>
      <c r="AL17" s="45">
        <v>65.042000000000002</v>
      </c>
      <c r="AM17" s="45">
        <v>19.513000000000002</v>
      </c>
      <c r="AN17" s="38"/>
      <c r="AO17" s="38"/>
      <c r="AP17" s="38"/>
      <c r="AQ17" s="38"/>
      <c r="AR17" s="38"/>
      <c r="AS17" s="38"/>
      <c r="AT17" s="38"/>
      <c r="AU17" s="35"/>
      <c r="AV17" s="34">
        <v>2</v>
      </c>
      <c r="AW17" s="35" t="s">
        <v>55</v>
      </c>
      <c r="AX17" s="22" t="s">
        <v>86</v>
      </c>
    </row>
    <row r="18" spans="1:50" s="37" customFormat="1" ht="51" x14ac:dyDescent="0.25">
      <c r="A18" s="24">
        <v>10</v>
      </c>
      <c r="B18" s="6" t="s">
        <v>45</v>
      </c>
      <c r="C18" s="38" t="s">
        <v>87</v>
      </c>
      <c r="D18" s="45">
        <v>4</v>
      </c>
      <c r="E18" s="28">
        <v>10</v>
      </c>
      <c r="F18" s="7">
        <v>51.1494</v>
      </c>
      <c r="G18" s="45">
        <v>51.1494</v>
      </c>
      <c r="H18" s="38" t="s">
        <v>88</v>
      </c>
      <c r="I18" s="45">
        <v>9492548698</v>
      </c>
      <c r="J18" s="38" t="s">
        <v>48</v>
      </c>
      <c r="K18" s="38" t="s">
        <v>48</v>
      </c>
      <c r="L18" s="38" t="s">
        <v>64</v>
      </c>
      <c r="M18" s="38" t="s">
        <v>48</v>
      </c>
      <c r="N18" s="45"/>
      <c r="O18" s="45"/>
      <c r="P18" s="30">
        <f>O18*9.5</f>
        <v>0</v>
      </c>
      <c r="Q18" s="9">
        <f>P18*0.2</f>
        <v>0</v>
      </c>
      <c r="R18" s="45">
        <v>59.83</v>
      </c>
      <c r="S18" s="45">
        <v>11.965999999999999</v>
      </c>
      <c r="T18" s="45"/>
      <c r="U18" s="45"/>
      <c r="V18" s="30">
        <v>0</v>
      </c>
      <c r="W18" s="9">
        <f>V18*0.1</f>
        <v>0</v>
      </c>
      <c r="X18" s="45">
        <v>77</v>
      </c>
      <c r="Y18" s="45">
        <v>7.7</v>
      </c>
      <c r="Z18" s="38" t="s">
        <v>69</v>
      </c>
      <c r="AA18" s="45"/>
      <c r="AB18" s="45"/>
      <c r="AC18" s="31">
        <f>AB18*9.5</f>
        <v>0</v>
      </c>
      <c r="AD18" s="32">
        <f>AC18*0.2</f>
        <v>0</v>
      </c>
      <c r="AE18" s="45">
        <v>60.667000000000002</v>
      </c>
      <c r="AF18" s="45">
        <v>12.132999999999999</v>
      </c>
      <c r="AG18" s="38" t="s">
        <v>51</v>
      </c>
      <c r="AH18" s="45"/>
      <c r="AI18" s="45"/>
      <c r="AJ18" s="31">
        <f>AI18*9.5</f>
        <v>0</v>
      </c>
      <c r="AK18" s="32">
        <f>AJ18*0.3</f>
        <v>0</v>
      </c>
      <c r="AL18" s="45">
        <v>64.5</v>
      </c>
      <c r="AM18" s="45">
        <v>19.350000000000001</v>
      </c>
      <c r="AN18" s="38"/>
      <c r="AO18" s="38"/>
      <c r="AP18" s="38"/>
      <c r="AQ18" s="38"/>
      <c r="AR18" s="38"/>
      <c r="AS18" s="38"/>
      <c r="AT18" s="38"/>
      <c r="AU18" s="35"/>
      <c r="AV18" s="34">
        <v>4</v>
      </c>
      <c r="AW18" s="35" t="s">
        <v>55</v>
      </c>
      <c r="AX18" s="22" t="s">
        <v>86</v>
      </c>
    </row>
    <row r="19" spans="1:50" s="56" customFormat="1" ht="15.75" x14ac:dyDescent="0.25">
      <c r="A19" s="46"/>
      <c r="B19" s="47"/>
      <c r="C19" s="48"/>
      <c r="D19" s="49"/>
      <c r="E19" s="50"/>
      <c r="F19" s="50"/>
      <c r="G19" s="49"/>
      <c r="H19" s="48"/>
      <c r="I19" s="49"/>
      <c r="J19" s="48"/>
      <c r="K19" s="48"/>
      <c r="L19" s="48"/>
      <c r="M19" s="48"/>
      <c r="N19" s="49"/>
      <c r="O19" s="49"/>
      <c r="P19" s="49"/>
      <c r="Q19" s="50"/>
      <c r="R19" s="49"/>
      <c r="S19" s="49"/>
      <c r="T19" s="49"/>
      <c r="U19" s="49"/>
      <c r="V19" s="49"/>
      <c r="W19" s="50"/>
      <c r="X19" s="49"/>
      <c r="Y19" s="49"/>
      <c r="Z19" s="48"/>
      <c r="AA19" s="49"/>
      <c r="AB19" s="49"/>
      <c r="AC19" s="51"/>
      <c r="AD19" s="52"/>
      <c r="AE19" s="49"/>
      <c r="AF19" s="49"/>
      <c r="AG19" s="48"/>
      <c r="AH19" s="49"/>
      <c r="AI19" s="49"/>
      <c r="AJ19" s="51"/>
      <c r="AK19" s="52"/>
      <c r="AL19" s="49"/>
      <c r="AM19" s="49"/>
      <c r="AN19" s="48"/>
      <c r="AO19" s="48"/>
      <c r="AP19" s="48"/>
      <c r="AQ19" s="48"/>
      <c r="AR19" s="48"/>
      <c r="AS19" s="48"/>
      <c r="AT19" s="48"/>
      <c r="AU19" s="53"/>
      <c r="AV19" s="54"/>
      <c r="AW19" s="53"/>
      <c r="AX19" s="55"/>
    </row>
    <row r="20" spans="1:50" s="56" customFormat="1" ht="15.75" x14ac:dyDescent="0.25">
      <c r="A20" s="46"/>
      <c r="B20" s="47"/>
      <c r="C20" s="48"/>
      <c r="D20" s="49"/>
      <c r="E20" s="50"/>
      <c r="F20" s="50"/>
      <c r="G20" s="49"/>
      <c r="H20" s="48"/>
      <c r="I20" s="49"/>
      <c r="J20" s="48"/>
      <c r="K20" s="48"/>
      <c r="L20" s="48"/>
      <c r="M20" s="48"/>
      <c r="N20" s="49"/>
      <c r="O20" s="49"/>
      <c r="P20" s="49"/>
      <c r="Q20" s="50"/>
      <c r="R20" s="49"/>
      <c r="S20" s="49"/>
      <c r="T20" s="49"/>
      <c r="U20" s="49"/>
      <c r="V20" s="49"/>
      <c r="W20" s="50"/>
      <c r="X20" s="49"/>
      <c r="Y20" s="49"/>
      <c r="Z20" s="48"/>
      <c r="AA20" s="49"/>
      <c r="AB20" s="49"/>
      <c r="AC20" s="51"/>
      <c r="AD20" s="52"/>
      <c r="AE20" s="49"/>
      <c r="AF20" s="49"/>
      <c r="AG20" s="48"/>
      <c r="AH20" s="49"/>
      <c r="AI20" s="49"/>
      <c r="AJ20" s="51"/>
      <c r="AK20" s="52"/>
      <c r="AL20" s="49"/>
      <c r="AM20" s="49"/>
      <c r="AN20" s="48"/>
      <c r="AO20" s="48"/>
      <c r="AP20" s="48"/>
      <c r="AQ20" s="48"/>
      <c r="AR20" s="48"/>
      <c r="AS20" s="48"/>
      <c r="AT20" s="48"/>
      <c r="AU20" s="53"/>
      <c r="AV20" s="54"/>
      <c r="AW20" s="53"/>
      <c r="AX20" s="55"/>
    </row>
    <row r="21" spans="1:50" s="56" customFormat="1" ht="23.25" x14ac:dyDescent="0.25">
      <c r="A21" s="65" t="s">
        <v>0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</row>
    <row r="22" spans="1:50" s="56" customFormat="1" ht="23.25" x14ac:dyDescent="0.25">
      <c r="A22" s="66" t="s">
        <v>1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</row>
    <row r="23" spans="1:50" s="56" customFormat="1" ht="21" x14ac:dyDescent="0.25">
      <c r="A23" s="67" t="s">
        <v>2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</row>
    <row r="24" spans="1:50" s="56" customFormat="1" ht="21" x14ac:dyDescent="0.25">
      <c r="A24" s="67" t="s">
        <v>89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</row>
    <row r="25" spans="1:50" s="56" customFormat="1" ht="21" x14ac:dyDescent="0.25">
      <c r="A25" s="67" t="s">
        <v>90</v>
      </c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</row>
    <row r="26" spans="1:50" s="37" customFormat="1" ht="18.75" customHeight="1" x14ac:dyDescent="0.25">
      <c r="A26" s="69" t="s">
        <v>91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2" t="s">
        <v>6</v>
      </c>
      <c r="O26" s="62"/>
      <c r="P26" s="62"/>
      <c r="Q26" s="62"/>
      <c r="R26" s="62"/>
      <c r="S26" s="62"/>
      <c r="T26" s="62" t="s">
        <v>7</v>
      </c>
      <c r="U26" s="62"/>
      <c r="V26" s="62"/>
      <c r="W26" s="62"/>
      <c r="X26" s="62"/>
      <c r="Y26" s="62"/>
      <c r="Z26" s="62" t="s">
        <v>8</v>
      </c>
      <c r="AA26" s="62"/>
      <c r="AB26" s="62"/>
      <c r="AC26" s="62"/>
      <c r="AD26" s="62"/>
      <c r="AE26" s="62"/>
      <c r="AF26" s="62"/>
      <c r="AG26" s="62" t="s">
        <v>9</v>
      </c>
      <c r="AH26" s="62"/>
      <c r="AI26" s="62"/>
      <c r="AJ26" s="62"/>
      <c r="AK26" s="62"/>
      <c r="AL26" s="62"/>
      <c r="AM26" s="62"/>
      <c r="AN26" s="62" t="s">
        <v>10</v>
      </c>
      <c r="AO26" s="62"/>
      <c r="AP26" s="62"/>
      <c r="AQ26" s="62"/>
      <c r="AR26" s="62"/>
      <c r="AS26" s="1"/>
      <c r="AT26" s="1"/>
      <c r="AU26" s="1"/>
      <c r="AV26" s="1"/>
      <c r="AW26" s="1"/>
      <c r="AX26" s="63" t="s">
        <v>11</v>
      </c>
    </row>
    <row r="27" spans="1:50" s="37" customFormat="1" ht="18.75" customHeight="1" x14ac:dyDescent="0.25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4" t="s">
        <v>12</v>
      </c>
      <c r="O27" s="64"/>
      <c r="P27" s="64"/>
      <c r="Q27" s="64"/>
      <c r="R27" s="64" t="s">
        <v>13</v>
      </c>
      <c r="S27" s="64"/>
      <c r="T27" s="64" t="s">
        <v>12</v>
      </c>
      <c r="U27" s="64"/>
      <c r="V27" s="64"/>
      <c r="W27" s="64"/>
      <c r="X27" s="64" t="s">
        <v>13</v>
      </c>
      <c r="Y27" s="64"/>
      <c r="Z27" s="3"/>
      <c r="AA27" s="64" t="s">
        <v>12</v>
      </c>
      <c r="AB27" s="64"/>
      <c r="AC27" s="64"/>
      <c r="AD27" s="64"/>
      <c r="AE27" s="64" t="s">
        <v>13</v>
      </c>
      <c r="AF27" s="64"/>
      <c r="AG27" s="4"/>
      <c r="AH27" s="64" t="s">
        <v>12</v>
      </c>
      <c r="AI27" s="64"/>
      <c r="AJ27" s="64"/>
      <c r="AK27" s="64"/>
      <c r="AL27" s="64" t="s">
        <v>13</v>
      </c>
      <c r="AM27" s="64"/>
      <c r="AN27" s="3"/>
      <c r="AO27" s="3"/>
      <c r="AP27" s="3"/>
      <c r="AQ27" s="3"/>
      <c r="AR27" s="3"/>
      <c r="AS27" s="1"/>
      <c r="AT27" s="1"/>
      <c r="AU27" s="1"/>
      <c r="AV27" s="1"/>
      <c r="AW27" s="1"/>
      <c r="AX27" s="63"/>
    </row>
    <row r="28" spans="1:50" s="37" customFormat="1" ht="75" x14ac:dyDescent="0.25">
      <c r="A28" s="5" t="s">
        <v>14</v>
      </c>
      <c r="B28" s="6" t="s">
        <v>15</v>
      </c>
      <c r="C28" s="5" t="s">
        <v>16</v>
      </c>
      <c r="D28" s="7" t="s">
        <v>17</v>
      </c>
      <c r="E28" s="8" t="s">
        <v>18</v>
      </c>
      <c r="F28" s="9" t="s">
        <v>12</v>
      </c>
      <c r="G28" s="10" t="s">
        <v>19</v>
      </c>
      <c r="H28" s="5" t="s">
        <v>20</v>
      </c>
      <c r="I28" s="11" t="s">
        <v>21</v>
      </c>
      <c r="J28" s="5" t="s">
        <v>22</v>
      </c>
      <c r="K28" s="5" t="s">
        <v>23</v>
      </c>
      <c r="L28" s="5" t="s">
        <v>24</v>
      </c>
      <c r="M28" s="5" t="s">
        <v>25</v>
      </c>
      <c r="N28" s="12" t="s">
        <v>26</v>
      </c>
      <c r="O28" s="12" t="s">
        <v>27</v>
      </c>
      <c r="P28" s="13" t="s">
        <v>28</v>
      </c>
      <c r="Q28" s="13" t="s">
        <v>29</v>
      </c>
      <c r="R28" s="10" t="s">
        <v>28</v>
      </c>
      <c r="S28" s="14" t="s">
        <v>29</v>
      </c>
      <c r="T28" s="12" t="s">
        <v>26</v>
      </c>
      <c r="U28" s="12" t="s">
        <v>27</v>
      </c>
      <c r="V28" s="13" t="s">
        <v>30</v>
      </c>
      <c r="W28" s="13" t="s">
        <v>31</v>
      </c>
      <c r="X28" s="10" t="s">
        <v>30</v>
      </c>
      <c r="Y28" s="14" t="s">
        <v>31</v>
      </c>
      <c r="Z28" s="15" t="s">
        <v>32</v>
      </c>
      <c r="AA28" s="12" t="s">
        <v>26</v>
      </c>
      <c r="AB28" s="12" t="s">
        <v>27</v>
      </c>
      <c r="AC28" s="13" t="s">
        <v>33</v>
      </c>
      <c r="AD28" s="13" t="s">
        <v>34</v>
      </c>
      <c r="AE28" s="10" t="s">
        <v>33</v>
      </c>
      <c r="AF28" s="14" t="s">
        <v>34</v>
      </c>
      <c r="AG28" s="15" t="s">
        <v>35</v>
      </c>
      <c r="AH28" s="12" t="s">
        <v>26</v>
      </c>
      <c r="AI28" s="12" t="s">
        <v>27</v>
      </c>
      <c r="AJ28" s="13" t="s">
        <v>36</v>
      </c>
      <c r="AK28" s="16" t="s">
        <v>37</v>
      </c>
      <c r="AL28" s="10" t="s">
        <v>36</v>
      </c>
      <c r="AM28" s="17" t="s">
        <v>37</v>
      </c>
      <c r="AN28" s="15" t="s">
        <v>38</v>
      </c>
      <c r="AO28" s="18" t="s">
        <v>26</v>
      </c>
      <c r="AP28" s="18" t="s">
        <v>27</v>
      </c>
      <c r="AQ28" s="15" t="s">
        <v>39</v>
      </c>
      <c r="AR28" s="19" t="s">
        <v>37</v>
      </c>
      <c r="AS28" s="20" t="s">
        <v>40</v>
      </c>
      <c r="AT28" s="20" t="s">
        <v>41</v>
      </c>
      <c r="AU28" s="20" t="s">
        <v>42</v>
      </c>
      <c r="AV28" s="21" t="s">
        <v>43</v>
      </c>
      <c r="AW28" s="22" t="s">
        <v>44</v>
      </c>
      <c r="AX28" s="63"/>
    </row>
    <row r="29" spans="1:50" s="37" customFormat="1" ht="67.5" customHeight="1" x14ac:dyDescent="0.25">
      <c r="A29" s="7">
        <v>1</v>
      </c>
      <c r="B29" s="25" t="s">
        <v>45</v>
      </c>
      <c r="C29" s="26" t="s">
        <v>62</v>
      </c>
      <c r="D29" s="27">
        <v>8</v>
      </c>
      <c r="E29" s="7">
        <v>1</v>
      </c>
      <c r="F29" s="29">
        <f>Q29+W29+AD29+AK29</f>
        <v>50.179523809523815</v>
      </c>
      <c r="G29" s="27">
        <v>49.131300000000003</v>
      </c>
      <c r="H29" s="26" t="s">
        <v>63</v>
      </c>
      <c r="I29" s="27">
        <v>6300859778</v>
      </c>
      <c r="J29" s="26" t="s">
        <v>48</v>
      </c>
      <c r="K29" s="26" t="s">
        <v>48</v>
      </c>
      <c r="L29" s="26" t="s">
        <v>64</v>
      </c>
      <c r="M29" s="26" t="s">
        <v>48</v>
      </c>
      <c r="N29" s="27">
        <v>600</v>
      </c>
      <c r="O29" s="27">
        <v>353</v>
      </c>
      <c r="P29" s="30">
        <f>O29/N29*100</f>
        <v>58.833333333333336</v>
      </c>
      <c r="Q29" s="9">
        <f t="shared" ref="Q29:Q31" si="6">P29*0.2</f>
        <v>11.766666666666667</v>
      </c>
      <c r="R29" s="27">
        <v>58.83</v>
      </c>
      <c r="S29" s="27">
        <v>11.766</v>
      </c>
      <c r="T29" s="27">
        <v>1000</v>
      </c>
      <c r="U29" s="27">
        <v>672</v>
      </c>
      <c r="V29" s="30">
        <f>U29/T29*100</f>
        <v>67.2</v>
      </c>
      <c r="W29" s="9">
        <f t="shared" ref="W29:W31" si="7">V29*0.1</f>
        <v>6.7200000000000006</v>
      </c>
      <c r="X29" s="27">
        <v>67.2</v>
      </c>
      <c r="Y29" s="27">
        <v>6.72</v>
      </c>
      <c r="Z29" s="26" t="s">
        <v>65</v>
      </c>
      <c r="AA29" s="27">
        <v>2100</v>
      </c>
      <c r="AB29" s="27">
        <v>1114</v>
      </c>
      <c r="AC29" s="31">
        <f>AB29/AA29*100</f>
        <v>53.047619047619044</v>
      </c>
      <c r="AD29" s="32">
        <f t="shared" ref="AD29:AD31" si="8">AC29*0.2</f>
        <v>10.609523809523809</v>
      </c>
      <c r="AE29" s="27">
        <v>64.143000000000001</v>
      </c>
      <c r="AF29" s="27">
        <v>12.829000000000001</v>
      </c>
      <c r="AG29" s="26" t="s">
        <v>51</v>
      </c>
      <c r="AH29" s="27">
        <v>1800</v>
      </c>
      <c r="AI29" s="27">
        <v>1265</v>
      </c>
      <c r="AJ29" s="31">
        <f>AI29/AH29*100</f>
        <v>70.277777777777771</v>
      </c>
      <c r="AK29" s="32">
        <f t="shared" ref="AK29:AK31" si="9">AJ29*0.3</f>
        <v>21.083333333333332</v>
      </c>
      <c r="AL29" s="27">
        <v>59.389000000000003</v>
      </c>
      <c r="AM29" s="27">
        <v>17.817</v>
      </c>
      <c r="AN29" s="26"/>
      <c r="AO29" s="26"/>
      <c r="AP29" s="26"/>
      <c r="AQ29" s="26"/>
      <c r="AR29" s="26"/>
      <c r="AS29" s="26" t="s">
        <v>92</v>
      </c>
      <c r="AT29" s="26" t="s">
        <v>53</v>
      </c>
      <c r="AU29" s="57" t="s">
        <v>54</v>
      </c>
      <c r="AV29" s="34">
        <v>14</v>
      </c>
      <c r="AW29" s="35" t="s">
        <v>55</v>
      </c>
      <c r="AX29" s="22" t="s">
        <v>93</v>
      </c>
    </row>
    <row r="30" spans="1:50" s="37" customFormat="1" ht="60" x14ac:dyDescent="0.25">
      <c r="A30" s="7">
        <v>2</v>
      </c>
      <c r="B30" s="25" t="s">
        <v>45</v>
      </c>
      <c r="C30" s="26" t="s">
        <v>66</v>
      </c>
      <c r="D30" s="27">
        <v>6</v>
      </c>
      <c r="E30" s="7">
        <v>2</v>
      </c>
      <c r="F30" s="29">
        <f>Q30+W30+AD30+AK30</f>
        <v>49.447763157894741</v>
      </c>
      <c r="G30" s="27">
        <v>50.344099999999997</v>
      </c>
      <c r="H30" s="26" t="s">
        <v>67</v>
      </c>
      <c r="I30" s="27">
        <v>6303270161</v>
      </c>
      <c r="J30" s="26" t="s">
        <v>48</v>
      </c>
      <c r="K30" s="26" t="s">
        <v>48</v>
      </c>
      <c r="L30" s="26" t="s">
        <v>68</v>
      </c>
      <c r="M30" s="26" t="s">
        <v>48</v>
      </c>
      <c r="N30" s="27">
        <v>600</v>
      </c>
      <c r="O30" s="27">
        <v>354</v>
      </c>
      <c r="P30" s="30">
        <f>O30/N30*100</f>
        <v>59</v>
      </c>
      <c r="Q30" s="9">
        <f t="shared" si="6"/>
        <v>11.8</v>
      </c>
      <c r="R30" s="27">
        <v>59</v>
      </c>
      <c r="S30" s="27">
        <v>11.8</v>
      </c>
      <c r="T30" s="27">
        <v>1000</v>
      </c>
      <c r="U30" s="27">
        <v>642</v>
      </c>
      <c r="V30" s="30">
        <f>U30/T30*100</f>
        <v>64.2</v>
      </c>
      <c r="W30" s="9">
        <f t="shared" si="7"/>
        <v>6.4200000000000008</v>
      </c>
      <c r="X30" s="27">
        <v>64.2</v>
      </c>
      <c r="Y30" s="27">
        <v>6.42</v>
      </c>
      <c r="Z30" s="26" t="s">
        <v>69</v>
      </c>
      <c r="AA30" s="27">
        <v>1900</v>
      </c>
      <c r="AB30" s="27">
        <v>1112</v>
      </c>
      <c r="AC30" s="31">
        <f>AB30/AA30*100</f>
        <v>58.526315789473685</v>
      </c>
      <c r="AD30" s="32">
        <f t="shared" si="8"/>
        <v>11.705263157894738</v>
      </c>
      <c r="AE30" s="27">
        <v>58.526000000000003</v>
      </c>
      <c r="AF30" s="27">
        <v>11.705</v>
      </c>
      <c r="AG30" s="26" t="s">
        <v>51</v>
      </c>
      <c r="AH30" s="27">
        <v>10</v>
      </c>
      <c r="AI30" s="27">
        <v>6.85</v>
      </c>
      <c r="AJ30" s="31">
        <f>AI30*9.5</f>
        <v>65.075000000000003</v>
      </c>
      <c r="AK30" s="32">
        <f t="shared" si="9"/>
        <v>19.522500000000001</v>
      </c>
      <c r="AL30" s="27">
        <v>68.063000000000002</v>
      </c>
      <c r="AM30" s="27">
        <v>20.419</v>
      </c>
      <c r="AN30" s="38"/>
      <c r="AO30" s="38"/>
      <c r="AP30" s="38"/>
      <c r="AQ30" s="38"/>
      <c r="AR30" s="38"/>
      <c r="AS30" s="38"/>
      <c r="AT30" s="38"/>
      <c r="AU30" s="35"/>
      <c r="AV30" s="34">
        <v>16</v>
      </c>
      <c r="AW30" s="35" t="s">
        <v>55</v>
      </c>
      <c r="AX30" s="36" t="s">
        <v>56</v>
      </c>
    </row>
    <row r="31" spans="1:50" s="37" customFormat="1" ht="69" customHeight="1" x14ac:dyDescent="0.25">
      <c r="A31" s="7">
        <v>3</v>
      </c>
      <c r="B31" s="41" t="s">
        <v>45</v>
      </c>
      <c r="C31" s="42" t="s">
        <v>75</v>
      </c>
      <c r="D31" s="43">
        <v>3</v>
      </c>
      <c r="E31" s="7">
        <v>3</v>
      </c>
      <c r="F31" s="29">
        <f>Q31+W31+AD31+AK31</f>
        <v>48.468500000000006</v>
      </c>
      <c r="G31" s="43">
        <v>51.274900000000002</v>
      </c>
      <c r="H31" s="42" t="s">
        <v>76</v>
      </c>
      <c r="I31" s="43">
        <v>7842712566</v>
      </c>
      <c r="J31" s="42" t="s">
        <v>48</v>
      </c>
      <c r="K31" s="42" t="s">
        <v>48</v>
      </c>
      <c r="L31" s="42" t="s">
        <v>68</v>
      </c>
      <c r="M31" s="42" t="s">
        <v>48</v>
      </c>
      <c r="N31" s="43">
        <v>10</v>
      </c>
      <c r="O31" s="43">
        <v>5.5</v>
      </c>
      <c r="P31" s="30">
        <f>O31*9.5</f>
        <v>52.25</v>
      </c>
      <c r="Q31" s="9">
        <f t="shared" si="6"/>
        <v>10.450000000000001</v>
      </c>
      <c r="R31" s="43">
        <v>55</v>
      </c>
      <c r="S31" s="43">
        <v>11</v>
      </c>
      <c r="T31" s="43">
        <v>1000</v>
      </c>
      <c r="U31" s="43">
        <v>740</v>
      </c>
      <c r="V31" s="30">
        <f>U31/T31*100</f>
        <v>74</v>
      </c>
      <c r="W31" s="9">
        <f t="shared" si="7"/>
        <v>7.4</v>
      </c>
      <c r="X31" s="43">
        <v>74</v>
      </c>
      <c r="Y31" s="43">
        <v>7.4</v>
      </c>
      <c r="Z31" s="42" t="s">
        <v>77</v>
      </c>
      <c r="AA31" s="43">
        <v>10</v>
      </c>
      <c r="AB31" s="43">
        <v>6.8</v>
      </c>
      <c r="AC31" s="31">
        <f>AB31*9.5</f>
        <v>64.599999999999994</v>
      </c>
      <c r="AD31" s="32">
        <f t="shared" si="8"/>
        <v>12.92</v>
      </c>
      <c r="AE31" s="43">
        <v>71.25</v>
      </c>
      <c r="AF31" s="43">
        <v>14.25</v>
      </c>
      <c r="AG31" s="42" t="s">
        <v>51</v>
      </c>
      <c r="AH31" s="43">
        <v>10</v>
      </c>
      <c r="AI31" s="43">
        <v>6.21</v>
      </c>
      <c r="AJ31" s="31">
        <f>AI31*9.5</f>
        <v>58.994999999999997</v>
      </c>
      <c r="AK31" s="32">
        <f t="shared" si="9"/>
        <v>17.698499999999999</v>
      </c>
      <c r="AL31" s="43">
        <v>62.082999999999998</v>
      </c>
      <c r="AM31" s="43">
        <v>18.625</v>
      </c>
      <c r="AN31" s="38"/>
      <c r="AO31" s="38"/>
      <c r="AP31" s="38"/>
      <c r="AQ31" s="38"/>
      <c r="AR31" s="38"/>
      <c r="AS31" s="38"/>
      <c r="AT31" s="38"/>
      <c r="AU31" s="35"/>
      <c r="AV31" s="34">
        <v>15</v>
      </c>
      <c r="AW31" s="35" t="s">
        <v>55</v>
      </c>
      <c r="AX31" s="36" t="s">
        <v>56</v>
      </c>
    </row>
    <row r="32" spans="1:50" s="37" customFormat="1" ht="51" x14ac:dyDescent="0.25">
      <c r="A32" s="7">
        <v>4</v>
      </c>
      <c r="B32" s="6" t="s">
        <v>45</v>
      </c>
      <c r="C32" s="38" t="s">
        <v>83</v>
      </c>
      <c r="D32" s="45">
        <v>2</v>
      </c>
      <c r="E32" s="7">
        <v>4</v>
      </c>
      <c r="F32" s="45">
        <v>52.051600000000001</v>
      </c>
      <c r="G32" s="45">
        <v>52.051600000000001</v>
      </c>
      <c r="H32" s="38" t="s">
        <v>84</v>
      </c>
      <c r="I32" s="45">
        <v>9493047593</v>
      </c>
      <c r="J32" s="38" t="s">
        <v>48</v>
      </c>
      <c r="K32" s="38" t="s">
        <v>48</v>
      </c>
      <c r="L32" s="38" t="s">
        <v>64</v>
      </c>
      <c r="M32" s="38" t="s">
        <v>48</v>
      </c>
      <c r="N32" s="45"/>
      <c r="O32" s="45"/>
      <c r="P32" s="30">
        <f>O32*9.5</f>
        <v>0</v>
      </c>
      <c r="Q32" s="9">
        <f>P32*0.2</f>
        <v>0</v>
      </c>
      <c r="R32" s="45">
        <v>68</v>
      </c>
      <c r="S32" s="45">
        <v>13.6</v>
      </c>
      <c r="T32" s="45"/>
      <c r="U32" s="45"/>
      <c r="V32" s="30">
        <v>0</v>
      </c>
      <c r="W32" s="9">
        <f>V32*0.1</f>
        <v>0</v>
      </c>
      <c r="X32" s="45">
        <v>65.2</v>
      </c>
      <c r="Y32" s="45">
        <v>6.52</v>
      </c>
      <c r="Z32" s="38" t="s">
        <v>85</v>
      </c>
      <c r="AA32" s="45"/>
      <c r="AB32" s="45"/>
      <c r="AC32" s="31">
        <f>AB32*9.5</f>
        <v>0</v>
      </c>
      <c r="AD32" s="32">
        <f>AC32*0.2</f>
        <v>0</v>
      </c>
      <c r="AE32" s="45">
        <v>62.094999999999999</v>
      </c>
      <c r="AF32" s="45">
        <v>12.419</v>
      </c>
      <c r="AG32" s="38" t="s">
        <v>51</v>
      </c>
      <c r="AH32" s="45"/>
      <c r="AI32" s="45"/>
      <c r="AJ32" s="31">
        <f>AI32*9.5</f>
        <v>0</v>
      </c>
      <c r="AK32" s="32">
        <f>AJ32*0.3</f>
        <v>0</v>
      </c>
      <c r="AL32" s="45">
        <v>65.042000000000002</v>
      </c>
      <c r="AM32" s="45">
        <v>19.513000000000002</v>
      </c>
      <c r="AN32" s="38"/>
      <c r="AO32" s="38"/>
      <c r="AP32" s="38"/>
      <c r="AQ32" s="38"/>
      <c r="AR32" s="38"/>
      <c r="AS32" s="38"/>
      <c r="AT32" s="38"/>
      <c r="AU32" s="35"/>
      <c r="AV32" s="34">
        <v>12</v>
      </c>
      <c r="AW32" s="35" t="s">
        <v>55</v>
      </c>
      <c r="AX32" s="22" t="s">
        <v>86</v>
      </c>
    </row>
    <row r="33" spans="1:50" s="37" customFormat="1" ht="51" x14ac:dyDescent="0.25">
      <c r="A33" s="7">
        <v>5</v>
      </c>
      <c r="B33" s="6" t="s">
        <v>45</v>
      </c>
      <c r="C33" s="38" t="s">
        <v>87</v>
      </c>
      <c r="D33" s="45">
        <v>4</v>
      </c>
      <c r="E33" s="7">
        <v>5</v>
      </c>
      <c r="F33" s="45">
        <v>51.1494</v>
      </c>
      <c r="G33" s="45">
        <v>51.1494</v>
      </c>
      <c r="H33" s="38" t="s">
        <v>88</v>
      </c>
      <c r="I33" s="45">
        <v>9492548698</v>
      </c>
      <c r="J33" s="38" t="s">
        <v>48</v>
      </c>
      <c r="K33" s="38" t="s">
        <v>48</v>
      </c>
      <c r="L33" s="38" t="s">
        <v>64</v>
      </c>
      <c r="M33" s="38" t="s">
        <v>48</v>
      </c>
      <c r="N33" s="45"/>
      <c r="O33" s="45"/>
      <c r="P33" s="30">
        <f>O33*9.5</f>
        <v>0</v>
      </c>
      <c r="Q33" s="9">
        <f>P33*0.2</f>
        <v>0</v>
      </c>
      <c r="R33" s="45">
        <v>59.83</v>
      </c>
      <c r="S33" s="45">
        <v>11.965999999999999</v>
      </c>
      <c r="T33" s="45"/>
      <c r="U33" s="45"/>
      <c r="V33" s="30">
        <v>0</v>
      </c>
      <c r="W33" s="9">
        <f>V33*0.1</f>
        <v>0</v>
      </c>
      <c r="X33" s="45">
        <v>77</v>
      </c>
      <c r="Y33" s="45">
        <v>7.7</v>
      </c>
      <c r="Z33" s="38" t="s">
        <v>69</v>
      </c>
      <c r="AA33" s="45"/>
      <c r="AB33" s="45"/>
      <c r="AC33" s="31">
        <f>AB33*9.5</f>
        <v>0</v>
      </c>
      <c r="AD33" s="32">
        <f>AC33*0.2</f>
        <v>0</v>
      </c>
      <c r="AE33" s="45">
        <v>60.667000000000002</v>
      </c>
      <c r="AF33" s="45">
        <v>12.132999999999999</v>
      </c>
      <c r="AG33" s="38" t="s">
        <v>51</v>
      </c>
      <c r="AH33" s="45"/>
      <c r="AI33" s="45"/>
      <c r="AJ33" s="31">
        <f>AI33*9.5</f>
        <v>0</v>
      </c>
      <c r="AK33" s="32">
        <f>AJ33*0.3</f>
        <v>0</v>
      </c>
      <c r="AL33" s="45">
        <v>64.5</v>
      </c>
      <c r="AM33" s="45">
        <v>19.350000000000001</v>
      </c>
      <c r="AN33" s="38"/>
      <c r="AO33" s="38"/>
      <c r="AP33" s="38"/>
      <c r="AQ33" s="38"/>
      <c r="AR33" s="38"/>
      <c r="AS33" s="38"/>
      <c r="AT33" s="38"/>
      <c r="AU33" s="35"/>
      <c r="AV33" s="34">
        <v>13</v>
      </c>
      <c r="AW33" s="35" t="s">
        <v>55</v>
      </c>
      <c r="AX33" s="22" t="s">
        <v>86</v>
      </c>
    </row>
    <row r="34" spans="1:50" s="37" customFormat="1" ht="66.75" customHeight="1" x14ac:dyDescent="0.25">
      <c r="A34" s="58"/>
      <c r="B34" s="47"/>
      <c r="C34" s="48"/>
      <c r="D34" s="49"/>
      <c r="E34" s="50"/>
      <c r="F34" s="49"/>
      <c r="G34" s="49"/>
      <c r="H34" s="48"/>
      <c r="I34" s="49"/>
      <c r="J34" s="48"/>
      <c r="K34" s="48"/>
      <c r="L34" s="48"/>
      <c r="M34" s="48"/>
      <c r="N34" s="49"/>
      <c r="O34" s="49"/>
      <c r="P34" s="49"/>
      <c r="Q34" s="50"/>
      <c r="R34" s="49"/>
      <c r="S34" s="49"/>
      <c r="T34" s="49"/>
      <c r="U34" s="49"/>
      <c r="V34" s="49"/>
      <c r="W34" s="50"/>
      <c r="X34" s="49"/>
      <c r="Y34" s="49"/>
      <c r="Z34" s="48"/>
      <c r="AA34" s="49"/>
      <c r="AB34" s="49"/>
      <c r="AC34" s="51"/>
      <c r="AD34" s="52"/>
      <c r="AE34" s="49"/>
      <c r="AF34" s="49"/>
      <c r="AG34" s="48"/>
      <c r="AH34" s="49"/>
      <c r="AI34" s="49"/>
      <c r="AJ34" s="51"/>
      <c r="AK34" s="52"/>
      <c r="AL34" s="49"/>
      <c r="AM34" s="49"/>
      <c r="AN34" s="48"/>
      <c r="AO34" s="48"/>
      <c r="AP34" s="48"/>
      <c r="AQ34" s="48"/>
      <c r="AR34" s="48"/>
      <c r="AS34" s="48"/>
      <c r="AT34" s="48"/>
      <c r="AU34" s="53"/>
      <c r="AV34" s="54"/>
      <c r="AW34" s="53"/>
      <c r="AX34" s="53"/>
    </row>
    <row r="35" spans="1:50" s="37" customFormat="1" ht="23.25" x14ac:dyDescent="0.25">
      <c r="A35" s="65" t="s">
        <v>0</v>
      </c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</row>
    <row r="36" spans="1:50" s="37" customFormat="1" ht="23.25" x14ac:dyDescent="0.25">
      <c r="A36" s="66" t="s">
        <v>1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</row>
    <row r="37" spans="1:50" s="37" customFormat="1" ht="21" x14ac:dyDescent="0.25">
      <c r="A37" s="67" t="s">
        <v>94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</row>
    <row r="38" spans="1:50" s="37" customFormat="1" ht="21" x14ac:dyDescent="0.25">
      <c r="A38" s="67" t="s">
        <v>95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</row>
    <row r="39" spans="1:50" s="37" customFormat="1" ht="21" x14ac:dyDescent="0.25">
      <c r="A39" s="67" t="s">
        <v>90</v>
      </c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</row>
    <row r="40" spans="1:50" s="37" customFormat="1" ht="18.75" customHeight="1" x14ac:dyDescent="0.25">
      <c r="A40" s="68" t="s">
        <v>96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2" t="s">
        <v>6</v>
      </c>
      <c r="O40" s="62"/>
      <c r="P40" s="62"/>
      <c r="Q40" s="62"/>
      <c r="R40" s="62"/>
      <c r="S40" s="62"/>
      <c r="T40" s="62" t="s">
        <v>7</v>
      </c>
      <c r="U40" s="62"/>
      <c r="V40" s="62"/>
      <c r="W40" s="62"/>
      <c r="X40" s="62"/>
      <c r="Y40" s="62"/>
      <c r="Z40" s="62" t="s">
        <v>8</v>
      </c>
      <c r="AA40" s="62"/>
      <c r="AB40" s="62"/>
      <c r="AC40" s="62"/>
      <c r="AD40" s="62"/>
      <c r="AE40" s="62"/>
      <c r="AF40" s="62"/>
      <c r="AG40" s="62" t="s">
        <v>9</v>
      </c>
      <c r="AH40" s="62"/>
      <c r="AI40" s="62"/>
      <c r="AJ40" s="62"/>
      <c r="AK40" s="62"/>
      <c r="AL40" s="62"/>
      <c r="AM40" s="62"/>
      <c r="AN40" s="62" t="s">
        <v>10</v>
      </c>
      <c r="AO40" s="62"/>
      <c r="AP40" s="62"/>
      <c r="AQ40" s="62"/>
      <c r="AR40" s="62"/>
      <c r="AS40" s="1"/>
      <c r="AT40" s="1"/>
      <c r="AU40" s="1"/>
      <c r="AV40" s="1"/>
      <c r="AW40" s="1"/>
      <c r="AX40" s="63" t="s">
        <v>11</v>
      </c>
    </row>
    <row r="41" spans="1:50" s="37" customFormat="1" ht="18.75" customHeight="1" x14ac:dyDescent="0.25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4" t="s">
        <v>12</v>
      </c>
      <c r="O41" s="64"/>
      <c r="P41" s="64"/>
      <c r="Q41" s="64"/>
      <c r="R41" s="64" t="s">
        <v>13</v>
      </c>
      <c r="S41" s="64"/>
      <c r="T41" s="64" t="s">
        <v>12</v>
      </c>
      <c r="U41" s="64"/>
      <c r="V41" s="64"/>
      <c r="W41" s="64"/>
      <c r="X41" s="64" t="s">
        <v>13</v>
      </c>
      <c r="Y41" s="64"/>
      <c r="Z41" s="3"/>
      <c r="AA41" s="64" t="s">
        <v>12</v>
      </c>
      <c r="AB41" s="64"/>
      <c r="AC41" s="64"/>
      <c r="AD41" s="64"/>
      <c r="AE41" s="64" t="s">
        <v>13</v>
      </c>
      <c r="AF41" s="64"/>
      <c r="AG41" s="4"/>
      <c r="AH41" s="64" t="s">
        <v>12</v>
      </c>
      <c r="AI41" s="64"/>
      <c r="AJ41" s="64"/>
      <c r="AK41" s="64"/>
      <c r="AL41" s="64" t="s">
        <v>13</v>
      </c>
      <c r="AM41" s="64"/>
      <c r="AN41" s="3"/>
      <c r="AO41" s="3"/>
      <c r="AP41" s="3"/>
      <c r="AQ41" s="3"/>
      <c r="AR41" s="3"/>
      <c r="AS41" s="1"/>
      <c r="AT41" s="1"/>
      <c r="AU41" s="1"/>
      <c r="AV41" s="1"/>
      <c r="AW41" s="1"/>
      <c r="AX41" s="63"/>
    </row>
    <row r="42" spans="1:50" s="37" customFormat="1" ht="75" x14ac:dyDescent="0.25">
      <c r="A42" s="5" t="s">
        <v>14</v>
      </c>
      <c r="B42" s="6" t="s">
        <v>15</v>
      </c>
      <c r="C42" s="5" t="s">
        <v>16</v>
      </c>
      <c r="D42" s="7" t="s">
        <v>17</v>
      </c>
      <c r="E42" s="8" t="s">
        <v>18</v>
      </c>
      <c r="F42" s="9" t="s">
        <v>12</v>
      </c>
      <c r="G42" s="10" t="s">
        <v>19</v>
      </c>
      <c r="H42" s="5" t="s">
        <v>20</v>
      </c>
      <c r="I42" s="11" t="s">
        <v>21</v>
      </c>
      <c r="J42" s="5" t="s">
        <v>22</v>
      </c>
      <c r="K42" s="5" t="s">
        <v>23</v>
      </c>
      <c r="L42" s="5" t="s">
        <v>24</v>
      </c>
      <c r="M42" s="5" t="s">
        <v>25</v>
      </c>
      <c r="N42" s="12" t="s">
        <v>26</v>
      </c>
      <c r="O42" s="12" t="s">
        <v>27</v>
      </c>
      <c r="P42" s="13" t="s">
        <v>28</v>
      </c>
      <c r="Q42" s="13" t="s">
        <v>29</v>
      </c>
      <c r="R42" s="10" t="s">
        <v>28</v>
      </c>
      <c r="S42" s="14" t="s">
        <v>29</v>
      </c>
      <c r="T42" s="12" t="s">
        <v>26</v>
      </c>
      <c r="U42" s="12" t="s">
        <v>27</v>
      </c>
      <c r="V42" s="13" t="s">
        <v>30</v>
      </c>
      <c r="W42" s="13" t="s">
        <v>31</v>
      </c>
      <c r="X42" s="10" t="s">
        <v>30</v>
      </c>
      <c r="Y42" s="14" t="s">
        <v>31</v>
      </c>
      <c r="Z42" s="15" t="s">
        <v>32</v>
      </c>
      <c r="AA42" s="12" t="s">
        <v>26</v>
      </c>
      <c r="AB42" s="12" t="s">
        <v>27</v>
      </c>
      <c r="AC42" s="13" t="s">
        <v>33</v>
      </c>
      <c r="AD42" s="13" t="s">
        <v>34</v>
      </c>
      <c r="AE42" s="10" t="s">
        <v>33</v>
      </c>
      <c r="AF42" s="14" t="s">
        <v>34</v>
      </c>
      <c r="AG42" s="15" t="s">
        <v>35</v>
      </c>
      <c r="AH42" s="12" t="s">
        <v>26</v>
      </c>
      <c r="AI42" s="12" t="s">
        <v>27</v>
      </c>
      <c r="AJ42" s="13" t="s">
        <v>36</v>
      </c>
      <c r="AK42" s="16" t="s">
        <v>37</v>
      </c>
      <c r="AL42" s="10" t="s">
        <v>36</v>
      </c>
      <c r="AM42" s="17" t="s">
        <v>37</v>
      </c>
      <c r="AN42" s="15" t="s">
        <v>38</v>
      </c>
      <c r="AO42" s="18" t="s">
        <v>26</v>
      </c>
      <c r="AP42" s="18" t="s">
        <v>27</v>
      </c>
      <c r="AQ42" s="15" t="s">
        <v>39</v>
      </c>
      <c r="AR42" s="19" t="s">
        <v>37</v>
      </c>
      <c r="AS42" s="20" t="s">
        <v>40</v>
      </c>
      <c r="AT42" s="20" t="s">
        <v>41</v>
      </c>
      <c r="AU42" s="20" t="s">
        <v>42</v>
      </c>
      <c r="AV42" s="21" t="s">
        <v>43</v>
      </c>
      <c r="AW42" s="22" t="s">
        <v>44</v>
      </c>
      <c r="AX42" s="63"/>
    </row>
    <row r="43" spans="1:50" s="37" customFormat="1" ht="60" x14ac:dyDescent="0.25">
      <c r="A43" s="28">
        <v>1</v>
      </c>
      <c r="B43" s="25" t="s">
        <v>45</v>
      </c>
      <c r="C43" s="26" t="s">
        <v>46</v>
      </c>
      <c r="D43" s="27">
        <v>1</v>
      </c>
      <c r="E43" s="28">
        <v>1</v>
      </c>
      <c r="F43" s="29">
        <f t="shared" ref="F43" si="10">Q43+W43+AD43+AK43</f>
        <v>59.056250000000006</v>
      </c>
      <c r="G43" s="27">
        <v>61.62</v>
      </c>
      <c r="H43" s="26" t="s">
        <v>47</v>
      </c>
      <c r="I43" s="27">
        <v>7093867920</v>
      </c>
      <c r="J43" s="26" t="s">
        <v>48</v>
      </c>
      <c r="K43" s="26" t="s">
        <v>48</v>
      </c>
      <c r="L43" s="26" t="s">
        <v>49</v>
      </c>
      <c r="M43" s="26" t="s">
        <v>48</v>
      </c>
      <c r="N43" s="27">
        <v>10</v>
      </c>
      <c r="O43" s="27">
        <v>8.3000000000000007</v>
      </c>
      <c r="P43" s="30">
        <f>O43*9.5</f>
        <v>78.850000000000009</v>
      </c>
      <c r="Q43" s="9">
        <f t="shared" ref="Q43" si="11">P43*0.2</f>
        <v>15.770000000000003</v>
      </c>
      <c r="R43" s="27">
        <v>83</v>
      </c>
      <c r="S43" s="27">
        <v>16.600000000000001</v>
      </c>
      <c r="T43" s="27">
        <v>1000</v>
      </c>
      <c r="U43" s="27">
        <v>892</v>
      </c>
      <c r="V43" s="30">
        <f>U43/T43*100</f>
        <v>89.2</v>
      </c>
      <c r="W43" s="9">
        <f t="shared" ref="W43" si="12">V43*0.1</f>
        <v>8.92</v>
      </c>
      <c r="X43" s="27">
        <v>89.2</v>
      </c>
      <c r="Y43" s="27">
        <v>8.92</v>
      </c>
      <c r="Z43" s="26" t="s">
        <v>50</v>
      </c>
      <c r="AA43" s="27">
        <v>10</v>
      </c>
      <c r="AB43" s="27">
        <v>8</v>
      </c>
      <c r="AC43" s="31">
        <f>AB43*9.5</f>
        <v>76</v>
      </c>
      <c r="AD43" s="32">
        <f t="shared" ref="AD43" si="13">AC43*0.2</f>
        <v>15.200000000000001</v>
      </c>
      <c r="AE43" s="27">
        <v>80</v>
      </c>
      <c r="AF43" s="27">
        <v>16</v>
      </c>
      <c r="AG43" s="26" t="s">
        <v>51</v>
      </c>
      <c r="AH43" s="27">
        <v>10</v>
      </c>
      <c r="AI43" s="27">
        <v>6.7249999999999996</v>
      </c>
      <c r="AJ43" s="31">
        <f>AI43*9.5</f>
        <v>63.887499999999996</v>
      </c>
      <c r="AK43" s="32">
        <f t="shared" ref="AK43" si="14">AJ43*0.3</f>
        <v>19.166249999999998</v>
      </c>
      <c r="AL43" s="27">
        <v>67</v>
      </c>
      <c r="AM43" s="27">
        <v>20.100000000000001</v>
      </c>
      <c r="AN43" s="26"/>
      <c r="AO43" s="26"/>
      <c r="AP43" s="26"/>
      <c r="AQ43" s="26"/>
      <c r="AR43" s="26"/>
      <c r="AS43" s="26" t="s">
        <v>52</v>
      </c>
      <c r="AT43" s="26" t="s">
        <v>53</v>
      </c>
      <c r="AU43" s="57" t="s">
        <v>54</v>
      </c>
      <c r="AV43" s="34">
        <v>1</v>
      </c>
      <c r="AW43" s="35" t="s">
        <v>55</v>
      </c>
      <c r="AX43" s="36" t="s">
        <v>56</v>
      </c>
    </row>
    <row r="44" spans="1:50" ht="60" x14ac:dyDescent="0.25">
      <c r="A44" s="28">
        <v>2</v>
      </c>
      <c r="B44" s="41" t="s">
        <v>45</v>
      </c>
      <c r="C44" s="42" t="s">
        <v>78</v>
      </c>
      <c r="D44" s="43">
        <v>11</v>
      </c>
      <c r="E44" s="28">
        <v>2</v>
      </c>
      <c r="F44" s="29">
        <f>Q44+W44+AD44+AK44</f>
        <v>44.363666666666667</v>
      </c>
      <c r="G44" s="43">
        <v>44.244399999999999</v>
      </c>
      <c r="H44" s="42" t="s">
        <v>79</v>
      </c>
      <c r="I44" s="43">
        <v>9182296826</v>
      </c>
      <c r="J44" s="42" t="s">
        <v>48</v>
      </c>
      <c r="K44" s="42" t="s">
        <v>48</v>
      </c>
      <c r="L44" s="42" t="s">
        <v>80</v>
      </c>
      <c r="M44" s="42" t="s">
        <v>48</v>
      </c>
      <c r="N44" s="43">
        <v>600</v>
      </c>
      <c r="O44" s="43">
        <v>290</v>
      </c>
      <c r="P44" s="30">
        <f>O44/N44*100</f>
        <v>48.333333333333336</v>
      </c>
      <c r="Q44" s="9">
        <f>P44*0.2</f>
        <v>9.6666666666666679</v>
      </c>
      <c r="R44" s="43">
        <v>48.33</v>
      </c>
      <c r="S44" s="43">
        <v>9.6660000000000004</v>
      </c>
      <c r="T44" s="43">
        <v>1000</v>
      </c>
      <c r="U44" s="43">
        <v>482</v>
      </c>
      <c r="V44" s="30">
        <f>U44/T44*100</f>
        <v>48.199999999999996</v>
      </c>
      <c r="W44" s="9">
        <f>V44*0.1</f>
        <v>4.82</v>
      </c>
      <c r="X44" s="43">
        <v>48.2</v>
      </c>
      <c r="Y44" s="43">
        <v>4.82</v>
      </c>
      <c r="Z44" s="42" t="s">
        <v>69</v>
      </c>
      <c r="AA44" s="43">
        <v>1200</v>
      </c>
      <c r="AB44" s="43">
        <v>812</v>
      </c>
      <c r="AC44" s="31">
        <v>47.76</v>
      </c>
      <c r="AD44" s="32">
        <f>AC44*0.2</f>
        <v>9.5519999999999996</v>
      </c>
      <c r="AE44" s="43">
        <v>47.167000000000002</v>
      </c>
      <c r="AF44" s="43">
        <v>9.4329999999999998</v>
      </c>
      <c r="AG44" s="42" t="s">
        <v>51</v>
      </c>
      <c r="AH44" s="43">
        <v>2000</v>
      </c>
      <c r="AI44" s="43">
        <v>1355</v>
      </c>
      <c r="AJ44" s="31">
        <f>AI44/AH44*100</f>
        <v>67.75</v>
      </c>
      <c r="AK44" s="32">
        <f>AJ44*0.3</f>
        <v>20.324999999999999</v>
      </c>
      <c r="AL44" s="43">
        <v>67.75</v>
      </c>
      <c r="AM44" s="43">
        <v>20.324999999999999</v>
      </c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36" t="s">
        <v>56</v>
      </c>
    </row>
    <row r="45" spans="1:50" ht="60" x14ac:dyDescent="0.25">
      <c r="A45" s="28">
        <v>3</v>
      </c>
      <c r="B45" s="25" t="s">
        <v>45</v>
      </c>
      <c r="C45" s="26" t="s">
        <v>57</v>
      </c>
      <c r="D45" s="27">
        <v>5</v>
      </c>
      <c r="E45" s="28">
        <v>3</v>
      </c>
      <c r="F45" s="29">
        <f>Q45+W45+AD45+AK45</f>
        <v>50.45</v>
      </c>
      <c r="G45" s="27">
        <v>50.462899999999998</v>
      </c>
      <c r="H45" s="26" t="s">
        <v>58</v>
      </c>
      <c r="I45" s="27">
        <v>9440252837</v>
      </c>
      <c r="J45" s="26" t="s">
        <v>48</v>
      </c>
      <c r="K45" s="26" t="s">
        <v>48</v>
      </c>
      <c r="L45" s="26" t="s">
        <v>59</v>
      </c>
      <c r="M45" s="26" t="s">
        <v>48</v>
      </c>
      <c r="N45" s="27">
        <v>600</v>
      </c>
      <c r="O45" s="27">
        <v>387</v>
      </c>
      <c r="P45" s="30">
        <f>O45/N45*100</f>
        <v>64.5</v>
      </c>
      <c r="Q45" s="9">
        <f>P45*0.2</f>
        <v>12.9</v>
      </c>
      <c r="R45" s="27">
        <v>64.5</v>
      </c>
      <c r="S45" s="27">
        <v>12.9</v>
      </c>
      <c r="T45" s="27">
        <v>1000</v>
      </c>
      <c r="U45" s="27">
        <v>542</v>
      </c>
      <c r="V45" s="30">
        <f>U45/T45*100</f>
        <v>54.2</v>
      </c>
      <c r="W45" s="9">
        <f>V45*0.1</f>
        <v>5.4200000000000008</v>
      </c>
      <c r="X45" s="27">
        <v>54.2</v>
      </c>
      <c r="Y45" s="27">
        <v>5.42</v>
      </c>
      <c r="Z45" s="26" t="s">
        <v>60</v>
      </c>
      <c r="AA45" s="27">
        <v>2400</v>
      </c>
      <c r="AB45" s="27">
        <v>1332</v>
      </c>
      <c r="AC45" s="31">
        <f>AB45/AA45*100</f>
        <v>55.500000000000007</v>
      </c>
      <c r="AD45" s="32">
        <f>AC45*0.2</f>
        <v>11.100000000000001</v>
      </c>
      <c r="AE45" s="27">
        <v>55.5</v>
      </c>
      <c r="AF45" s="27">
        <v>11.1</v>
      </c>
      <c r="AG45" s="26" t="s">
        <v>51</v>
      </c>
      <c r="AH45" s="27">
        <v>1000</v>
      </c>
      <c r="AI45" s="27">
        <v>701</v>
      </c>
      <c r="AJ45" s="31">
        <f>AI45/AH45*100</f>
        <v>70.099999999999994</v>
      </c>
      <c r="AK45" s="32">
        <f>AJ45*0.3</f>
        <v>21.029999999999998</v>
      </c>
      <c r="AL45" s="27">
        <v>70.143000000000001</v>
      </c>
      <c r="AM45" s="27">
        <v>21.042999999999999</v>
      </c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36" t="s">
        <v>56</v>
      </c>
    </row>
    <row r="46" spans="1:50" s="37" customFormat="1" ht="51" x14ac:dyDescent="0.25">
      <c r="A46" s="28">
        <v>4</v>
      </c>
      <c r="B46" s="6" t="s">
        <v>45</v>
      </c>
      <c r="C46" s="38" t="s">
        <v>83</v>
      </c>
      <c r="D46" s="45">
        <v>2</v>
      </c>
      <c r="E46" s="28">
        <v>4</v>
      </c>
      <c r="F46" s="45">
        <v>52.051600000000001</v>
      </c>
      <c r="G46" s="45">
        <v>52.051600000000001</v>
      </c>
      <c r="H46" s="38" t="s">
        <v>84</v>
      </c>
      <c r="I46" s="45">
        <v>9493047593</v>
      </c>
      <c r="J46" s="38" t="s">
        <v>48</v>
      </c>
      <c r="K46" s="38" t="s">
        <v>48</v>
      </c>
      <c r="L46" s="38" t="s">
        <v>64</v>
      </c>
      <c r="M46" s="38" t="s">
        <v>48</v>
      </c>
      <c r="N46" s="45"/>
      <c r="O46" s="45"/>
      <c r="P46" s="30">
        <f>O46*9.5</f>
        <v>0</v>
      </c>
      <c r="Q46" s="9">
        <f>P46*0.2</f>
        <v>0</v>
      </c>
      <c r="R46" s="45">
        <v>68</v>
      </c>
      <c r="S46" s="45">
        <v>13.6</v>
      </c>
      <c r="T46" s="45"/>
      <c r="U46" s="45"/>
      <c r="V46" s="30">
        <v>0</v>
      </c>
      <c r="W46" s="9">
        <f>V46*0.1</f>
        <v>0</v>
      </c>
      <c r="X46" s="45">
        <v>65.2</v>
      </c>
      <c r="Y46" s="45">
        <v>6.52</v>
      </c>
      <c r="Z46" s="38" t="s">
        <v>85</v>
      </c>
      <c r="AA46" s="45"/>
      <c r="AB46" s="45"/>
      <c r="AC46" s="31">
        <f>AB46*9.5</f>
        <v>0</v>
      </c>
      <c r="AD46" s="32">
        <f>AC46*0.2</f>
        <v>0</v>
      </c>
      <c r="AE46" s="45">
        <v>62.094999999999999</v>
      </c>
      <c r="AF46" s="45">
        <v>12.419</v>
      </c>
      <c r="AG46" s="38" t="s">
        <v>51</v>
      </c>
      <c r="AH46" s="45"/>
      <c r="AI46" s="45"/>
      <c r="AJ46" s="31">
        <f>AI46*9.5</f>
        <v>0</v>
      </c>
      <c r="AK46" s="32">
        <f>AJ46*0.3</f>
        <v>0</v>
      </c>
      <c r="AL46" s="45">
        <v>65.042000000000002</v>
      </c>
      <c r="AM46" s="45">
        <v>19.513000000000002</v>
      </c>
      <c r="AN46" s="38"/>
      <c r="AO46" s="38"/>
      <c r="AP46" s="38"/>
      <c r="AQ46" s="38"/>
      <c r="AR46" s="38"/>
      <c r="AS46" s="38"/>
      <c r="AT46" s="38"/>
      <c r="AU46" s="35"/>
      <c r="AV46" s="34">
        <v>12</v>
      </c>
      <c r="AW46" s="35" t="s">
        <v>55</v>
      </c>
      <c r="AX46" s="22" t="s">
        <v>86</v>
      </c>
    </row>
    <row r="47" spans="1:50" s="37" customFormat="1" ht="51" x14ac:dyDescent="0.25">
      <c r="A47" s="28">
        <v>5</v>
      </c>
      <c r="B47" s="6" t="s">
        <v>45</v>
      </c>
      <c r="C47" s="38" t="s">
        <v>87</v>
      </c>
      <c r="D47" s="45">
        <v>4</v>
      </c>
      <c r="E47" s="28">
        <v>5</v>
      </c>
      <c r="F47" s="45">
        <v>51.1494</v>
      </c>
      <c r="G47" s="45">
        <v>51.1494</v>
      </c>
      <c r="H47" s="38" t="s">
        <v>88</v>
      </c>
      <c r="I47" s="45">
        <v>9492548698</v>
      </c>
      <c r="J47" s="38" t="s">
        <v>48</v>
      </c>
      <c r="K47" s="38" t="s">
        <v>48</v>
      </c>
      <c r="L47" s="38" t="s">
        <v>64</v>
      </c>
      <c r="M47" s="38" t="s">
        <v>48</v>
      </c>
      <c r="N47" s="45"/>
      <c r="O47" s="45"/>
      <c r="P47" s="30">
        <f>O47*9.5</f>
        <v>0</v>
      </c>
      <c r="Q47" s="9">
        <f>P47*0.2</f>
        <v>0</v>
      </c>
      <c r="R47" s="45">
        <v>59.83</v>
      </c>
      <c r="S47" s="45">
        <v>11.965999999999999</v>
      </c>
      <c r="T47" s="45"/>
      <c r="U47" s="45"/>
      <c r="V47" s="30">
        <v>0</v>
      </c>
      <c r="W47" s="9">
        <f>V47*0.1</f>
        <v>0</v>
      </c>
      <c r="X47" s="45">
        <v>77</v>
      </c>
      <c r="Y47" s="45">
        <v>7.7</v>
      </c>
      <c r="Z47" s="38" t="s">
        <v>69</v>
      </c>
      <c r="AA47" s="45"/>
      <c r="AB47" s="45"/>
      <c r="AC47" s="31">
        <f>AB47*9.5</f>
        <v>0</v>
      </c>
      <c r="AD47" s="32">
        <f>AC47*0.2</f>
        <v>0</v>
      </c>
      <c r="AE47" s="45">
        <v>60.667000000000002</v>
      </c>
      <c r="AF47" s="45">
        <v>12.132999999999999</v>
      </c>
      <c r="AG47" s="38" t="s">
        <v>51</v>
      </c>
      <c r="AH47" s="45"/>
      <c r="AI47" s="45"/>
      <c r="AJ47" s="31">
        <f>AI47*9.5</f>
        <v>0</v>
      </c>
      <c r="AK47" s="32">
        <f>AJ47*0.3</f>
        <v>0</v>
      </c>
      <c r="AL47" s="45">
        <v>64.5</v>
      </c>
      <c r="AM47" s="45">
        <v>19.350000000000001</v>
      </c>
      <c r="AN47" s="38"/>
      <c r="AO47" s="38"/>
      <c r="AP47" s="38"/>
      <c r="AQ47" s="38"/>
      <c r="AR47" s="38"/>
      <c r="AS47" s="38"/>
      <c r="AT47" s="38"/>
      <c r="AU47" s="35"/>
      <c r="AV47" s="34">
        <v>13</v>
      </c>
      <c r="AW47" s="35" t="s">
        <v>55</v>
      </c>
      <c r="AX47" s="22" t="s">
        <v>86</v>
      </c>
    </row>
  </sheetData>
  <mergeCells count="60">
    <mergeCell ref="A6:M7"/>
    <mergeCell ref="N6:S6"/>
    <mergeCell ref="T6:Y6"/>
    <mergeCell ref="Z6:AF6"/>
    <mergeCell ref="AG6:AM6"/>
    <mergeCell ref="A1:AX1"/>
    <mergeCell ref="A2:AX2"/>
    <mergeCell ref="A3:AX3"/>
    <mergeCell ref="A4:AX4"/>
    <mergeCell ref="A5:AX5"/>
    <mergeCell ref="AN6:AR6"/>
    <mergeCell ref="AX6:AX8"/>
    <mergeCell ref="N7:Q7"/>
    <mergeCell ref="R7:S7"/>
    <mergeCell ref="T7:W7"/>
    <mergeCell ref="X7:Y7"/>
    <mergeCell ref="AA7:AD7"/>
    <mergeCell ref="AE7:AF7"/>
    <mergeCell ref="AH7:AK7"/>
    <mergeCell ref="AL7:AM7"/>
    <mergeCell ref="A26:M27"/>
    <mergeCell ref="N26:S26"/>
    <mergeCell ref="T26:Y26"/>
    <mergeCell ref="Z26:AF26"/>
    <mergeCell ref="AG26:AM26"/>
    <mergeCell ref="A21:AX21"/>
    <mergeCell ref="A22:AX22"/>
    <mergeCell ref="A23:AX23"/>
    <mergeCell ref="A24:AX24"/>
    <mergeCell ref="A25:AX25"/>
    <mergeCell ref="AN26:AR26"/>
    <mergeCell ref="AX26:AX28"/>
    <mergeCell ref="N27:Q27"/>
    <mergeCell ref="R27:S27"/>
    <mergeCell ref="T27:W27"/>
    <mergeCell ref="X27:Y27"/>
    <mergeCell ref="AA27:AD27"/>
    <mergeCell ref="AE27:AF27"/>
    <mergeCell ref="AH27:AK27"/>
    <mergeCell ref="AL27:AM27"/>
    <mergeCell ref="A40:M41"/>
    <mergeCell ref="N40:S40"/>
    <mergeCell ref="T40:Y40"/>
    <mergeCell ref="Z40:AF40"/>
    <mergeCell ref="AG40:AM40"/>
    <mergeCell ref="A35:AX35"/>
    <mergeCell ref="A36:AX36"/>
    <mergeCell ref="A37:AX37"/>
    <mergeCell ref="A38:AX38"/>
    <mergeCell ref="A39:AX39"/>
    <mergeCell ref="AN40:AR40"/>
    <mergeCell ref="AX40:AX42"/>
    <mergeCell ref="N41:Q41"/>
    <mergeCell ref="R41:S41"/>
    <mergeCell ref="T41:W41"/>
    <mergeCell ref="X41:Y41"/>
    <mergeCell ref="AA41:AD41"/>
    <mergeCell ref="AE41:AF41"/>
    <mergeCell ref="AH41:AK41"/>
    <mergeCell ref="AL41:AM41"/>
  </mergeCells>
  <printOptions horizontalCentered="1"/>
  <pageMargins left="0.118110236220472" right="0.118110236220472" top="0.15748031496063" bottom="0.15748031496063" header="0.31496062992126" footer="0.31496062992126"/>
  <pageSetup paperSize="5" scale="67"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PGT GFC</vt:lpstr>
      <vt:lpstr>'PGT GFC'!Print_Titles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2026-09-26T12:36:56Z</cp:lastPrinted>
  <dcterms:created xsi:type="dcterms:W3CDTF">2026-09-26T12:17:14Z</dcterms:created>
  <dcterms:modified xsi:type="dcterms:W3CDTF">2026-09-26T12:36:57Z</dcterms:modified>
</cp:coreProperties>
</file>