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2600"/>
  </bookViews>
  <sheets>
    <sheet name="CRT ENGLISH" sheetId="1" r:id="rId1"/>
  </sheets>
  <definedNames>
    <definedName name="_xlnm._FilterDatabase" localSheetId="0" hidden="1">'CRT ENGLISH'!$A$27:$AR$27</definedName>
    <definedName name="_xlnm.Print_Titles" localSheetId="0">'CRT ENGLISH'!$6:$8</definedName>
  </definedNames>
  <calcPr calcId="144525"/>
</workbook>
</file>

<file path=xl/calcChain.xml><?xml version="1.0" encoding="utf-8"?>
<calcChain xmlns="http://schemas.openxmlformats.org/spreadsheetml/2006/main">
  <c r="AI31" i="1" l="1"/>
  <c r="AJ31" i="1" s="1"/>
  <c r="AB31" i="1"/>
  <c r="AC31" i="1" s="1"/>
  <c r="U31" i="1"/>
  <c r="V31" i="1" s="1"/>
  <c r="P31" i="1"/>
  <c r="O31" i="1"/>
  <c r="AI30" i="1"/>
  <c r="AJ30" i="1" s="1"/>
  <c r="AB30" i="1"/>
  <c r="AC30" i="1" s="1"/>
  <c r="U30" i="1"/>
  <c r="V30" i="1" s="1"/>
  <c r="O30" i="1"/>
  <c r="P30" i="1" s="1"/>
  <c r="F30" i="1" s="1"/>
  <c r="AJ29" i="1"/>
  <c r="AI29" i="1"/>
  <c r="AC29" i="1"/>
  <c r="AB29" i="1"/>
  <c r="V29" i="1"/>
  <c r="U29" i="1"/>
  <c r="O29" i="1"/>
  <c r="P29" i="1" s="1"/>
  <c r="F29" i="1" s="1"/>
  <c r="AI28" i="1"/>
  <c r="AJ28" i="1" s="1"/>
  <c r="AC28" i="1"/>
  <c r="AB28" i="1"/>
  <c r="U28" i="1"/>
  <c r="V28" i="1" s="1"/>
  <c r="O28" i="1"/>
  <c r="P28" i="1" s="1"/>
  <c r="F28" i="1" s="1"/>
  <c r="AI18" i="1"/>
  <c r="AJ18" i="1" s="1"/>
  <c r="AB18" i="1"/>
  <c r="AC18" i="1" s="1"/>
  <c r="U18" i="1"/>
  <c r="V18" i="1" s="1"/>
  <c r="O18" i="1"/>
  <c r="P18" i="1" s="1"/>
  <c r="AJ17" i="1"/>
  <c r="AI17" i="1"/>
  <c r="AC17" i="1"/>
  <c r="AB17" i="1"/>
  <c r="U17" i="1"/>
  <c r="V17" i="1" s="1"/>
  <c r="O17" i="1"/>
  <c r="P17" i="1" s="1"/>
  <c r="AI16" i="1"/>
  <c r="AJ16" i="1" s="1"/>
  <c r="AB16" i="1"/>
  <c r="AC16" i="1" s="1"/>
  <c r="V16" i="1"/>
  <c r="U16" i="1"/>
  <c r="P16" i="1"/>
  <c r="O16" i="1"/>
  <c r="AI15" i="1"/>
  <c r="AJ15" i="1" s="1"/>
  <c r="AB15" i="1"/>
  <c r="AC15" i="1" s="1"/>
  <c r="U15" i="1"/>
  <c r="V15" i="1" s="1"/>
  <c r="O15" i="1"/>
  <c r="P15" i="1" s="1"/>
  <c r="AI14" i="1"/>
  <c r="AJ14" i="1" s="1"/>
  <c r="AB14" i="1"/>
  <c r="AC14" i="1" s="1"/>
  <c r="U14" i="1"/>
  <c r="V14" i="1" s="1"/>
  <c r="O14" i="1"/>
  <c r="P14" i="1" s="1"/>
  <c r="F14" i="1" s="1"/>
  <c r="AI13" i="1"/>
  <c r="AJ13" i="1" s="1"/>
  <c r="AC13" i="1"/>
  <c r="AB13" i="1"/>
  <c r="V13" i="1"/>
  <c r="U13" i="1"/>
  <c r="O13" i="1"/>
  <c r="P13" i="1" s="1"/>
  <c r="AI12" i="1"/>
  <c r="AJ12" i="1" s="1"/>
  <c r="AC12" i="1"/>
  <c r="AB12" i="1"/>
  <c r="U12" i="1"/>
  <c r="V12" i="1" s="1"/>
  <c r="O12" i="1"/>
  <c r="P12" i="1" s="1"/>
  <c r="AI11" i="1"/>
  <c r="AJ11" i="1" s="1"/>
  <c r="AB11" i="1"/>
  <c r="AC11" i="1" s="1"/>
  <c r="U11" i="1"/>
  <c r="V11" i="1" s="1"/>
  <c r="O11" i="1"/>
  <c r="P11" i="1" s="1"/>
  <c r="AI10" i="1"/>
  <c r="AJ10" i="1" s="1"/>
  <c r="AB10" i="1"/>
  <c r="AC10" i="1" s="1"/>
  <c r="U10" i="1"/>
  <c r="V10" i="1" s="1"/>
  <c r="O10" i="1"/>
  <c r="P10" i="1" s="1"/>
  <c r="F10" i="1" s="1"/>
  <c r="AK9" i="1"/>
  <c r="AL9" i="1" s="1"/>
  <c r="AJ9" i="1"/>
  <c r="AI9" i="1"/>
  <c r="AE9" i="1"/>
  <c r="AD9" i="1"/>
  <c r="AC9" i="1"/>
  <c r="W9" i="1"/>
  <c r="X9" i="1" s="1"/>
  <c r="U9" i="1"/>
  <c r="V9" i="1" s="1"/>
  <c r="R9" i="1"/>
  <c r="Q9" i="1"/>
  <c r="O9" i="1"/>
  <c r="P9" i="1" s="1"/>
  <c r="F11" i="1" l="1"/>
  <c r="F12" i="1"/>
  <c r="F15" i="1"/>
  <c r="F31" i="1"/>
  <c r="F9" i="1"/>
  <c r="F13" i="1"/>
</calcChain>
</file>

<file path=xl/sharedStrings.xml><?xml version="1.0" encoding="utf-8"?>
<sst xmlns="http://schemas.openxmlformats.org/spreadsheetml/2006/main" count="284" uniqueCount="118">
  <si>
    <t>KGBV Teaching Recruitment 2026 - Annamayya District</t>
  </si>
  <si>
    <t>Revised Final Merit List</t>
  </si>
  <si>
    <t>Name of the Post : CRT English</t>
  </si>
  <si>
    <t xml:space="preserve">Roster Point &amp; Cycle: OC (1-1), OC (1-3)                               </t>
  </si>
  <si>
    <t>Number of Vacancies: 02</t>
  </si>
  <si>
    <t>ANNAMAYYA-CRT(L) - ENGLISH- OC Category -  MERIT LIST</t>
  </si>
  <si>
    <t>SSC(20%)</t>
  </si>
  <si>
    <t>INTER(20%)</t>
  </si>
  <si>
    <t>UG(30%)</t>
  </si>
  <si>
    <t>BED(30%)</t>
  </si>
  <si>
    <t>Remarks</t>
  </si>
  <si>
    <t>VERIFIED MARKS</t>
  </si>
  <si>
    <t>ONLINE MARKS</t>
  </si>
  <si>
    <t>S.NO</t>
  </si>
  <si>
    <t>Post Name</t>
  </si>
  <si>
    <t>Candidate ID</t>
  </si>
  <si>
    <t>Rank (Online)</t>
  </si>
  <si>
    <t>Rank(After verification)</t>
  </si>
  <si>
    <t>Total Marks (Online)</t>
  </si>
  <si>
    <t>Applicant Name</t>
  </si>
  <si>
    <t>Mobile No</t>
  </si>
  <si>
    <t>PH</t>
  </si>
  <si>
    <t>Caste</t>
  </si>
  <si>
    <t>EWS</t>
  </si>
  <si>
    <t>MAX MARKS</t>
  </si>
  <si>
    <t>SECURED MARKS/GPA</t>
  </si>
  <si>
    <t>SSC %</t>
  </si>
  <si>
    <t>SSC Weightage (20%)</t>
  </si>
  <si>
    <t>Inter %</t>
  </si>
  <si>
    <t>Inter Weightage (20%)</t>
  </si>
  <si>
    <t>UG Course</t>
  </si>
  <si>
    <t>UG %</t>
  </si>
  <si>
    <t>UG Weightage</t>
  </si>
  <si>
    <t>Professional Qualification</t>
  </si>
  <si>
    <t>B.Ed %</t>
  </si>
  <si>
    <t>B.Ed Weightage</t>
  </si>
  <si>
    <t>NATIVE MANDAL</t>
  </si>
  <si>
    <t>NATIVE DISTRICT</t>
  </si>
  <si>
    <t>LOCAL/NON LOCAL</t>
  </si>
  <si>
    <t>CAT</t>
  </si>
  <si>
    <t>VERIFICATION DATE</t>
  </si>
  <si>
    <t>CRT(L) - ENGLISH</t>
  </si>
  <si>
    <t>KR0000496</t>
  </si>
  <si>
    <t>SAI JYOTI</t>
  </si>
  <si>
    <t>NO</t>
  </si>
  <si>
    <t>OC</t>
  </si>
  <si>
    <t>BA - ENGLISH, SANSKRIT, HISTORY</t>
  </si>
  <si>
    <t>B.Ed. - SOCIAL SCIENCES, ENGLISH</t>
  </si>
  <si>
    <t>PEDDAMANDYAM</t>
  </si>
  <si>
    <t>ANNAMAYYA</t>
  </si>
  <si>
    <t>LOCAL</t>
  </si>
  <si>
    <t>15.09.2027</t>
  </si>
  <si>
    <t>Percentage corrected during certificate verification; hence, a difference from the online application. The candidate obtained her degree from SCSVMV, Kanchipuram, Tamilnadu.</t>
  </si>
  <si>
    <t>KR0002218</t>
  </si>
  <si>
    <t>HARA PRIYANKA</t>
  </si>
  <si>
    <t>BA - ENGLISH, ECONOMICS, HISTORY</t>
  </si>
  <si>
    <t>B.Ed. - ENGLISH, SOCIAL STUDIES</t>
  </si>
  <si>
    <t>MADANAPALLI</t>
  </si>
  <si>
    <t>15.09.2028</t>
  </si>
  <si>
    <t>Percentage corrected during certificate verification; hence, a difference from the online application.</t>
  </si>
  <si>
    <t>KR0016442</t>
  </si>
  <si>
    <t>BHAGYASRI</t>
  </si>
  <si>
    <t>BC-A</t>
  </si>
  <si>
    <t>B.Sc - BIO TECHNOLOGY, CHEMISTRY, ENGLISH</t>
  </si>
  <si>
    <t>B.Ed. - BIOLOGICAL SCIENCE, ENGLISH</t>
  </si>
  <si>
    <t>RAYACHOTY</t>
  </si>
  <si>
    <t>15.09.2031</t>
  </si>
  <si>
    <t>KR0006144</t>
  </si>
  <si>
    <t>JALA REENA MADHURI</t>
  </si>
  <si>
    <t>SC-GR III</t>
  </si>
  <si>
    <t>M.A - ENGLISH</t>
  </si>
  <si>
    <t>L.R.PALLI</t>
  </si>
  <si>
    <t>10.08.2026</t>
  </si>
  <si>
    <t>KR0002814</t>
  </si>
  <si>
    <t>MUDE SUNITHA</t>
  </si>
  <si>
    <t>ST</t>
  </si>
  <si>
    <t>B.Tech(Others) - ENGLISH, MATHEMATICS, ENVIRONMENT SCIENCES, ELECTRONICS</t>
  </si>
  <si>
    <t>B.Ed. - MATHEMATICS, ENGLISH</t>
  </si>
  <si>
    <t>MULAKALACHERUVU</t>
  </si>
  <si>
    <t>15.09.2034</t>
  </si>
  <si>
    <t>KR0008950</t>
  </si>
  <si>
    <t>AFRIN</t>
  </si>
  <si>
    <t>B.Ed. - ENGLISH, BIOLOGICAL SCIENCE</t>
  </si>
  <si>
    <t>SODAM</t>
  </si>
  <si>
    <t>15.09.2036</t>
  </si>
  <si>
    <t>KR0014910</t>
  </si>
  <si>
    <t>BUKKE VASANTHA</t>
  </si>
  <si>
    <t>SAMBEPALLI</t>
  </si>
  <si>
    <t>KR0010295</t>
  </si>
  <si>
    <t>SWATHI</t>
  </si>
  <si>
    <t>B.Com - ACCOUNTANCY/FINANCIAL ACCOUNTING, BUSSINESS ORGANIZATION AND MANAGEMENT, ENGLISH</t>
  </si>
  <si>
    <t>B.Ed. - SOCIAL STUDIES, ENGLISH</t>
  </si>
  <si>
    <t>15.09.2030</t>
  </si>
  <si>
    <t>Absent for Certificate Verification</t>
  </si>
  <si>
    <t>KR0021649</t>
  </si>
  <si>
    <t>NAVATHA</t>
  </si>
  <si>
    <t>B.Sc - ENGLISH, TELUGU, MATHEMATICS, PHYSICS</t>
  </si>
  <si>
    <t>15.09.2032</t>
  </si>
  <si>
    <t>KR0010759</t>
  </si>
  <si>
    <t>AYESHA BANU</t>
  </si>
  <si>
    <t>BC-B</t>
  </si>
  <si>
    <t>B.Ed. - ENGLISH, PHYSICS</t>
  </si>
  <si>
    <t>15.09.2035</t>
  </si>
  <si>
    <t xml:space="preserve">Roster Point &amp; Cycle:  SC-Gr.I (1-2)                           </t>
  </si>
  <si>
    <t>Number of Vacancies: 01</t>
  </si>
  <si>
    <r>
      <t xml:space="preserve">ANNAMAYYA-CRT(L) - ENGLISH- </t>
    </r>
    <r>
      <rPr>
        <b/>
        <sz val="14"/>
        <color rgb="FFFF0000"/>
        <rFont val="Calibri"/>
        <family val="2"/>
        <scheme val="minor"/>
      </rPr>
      <t>SC</t>
    </r>
    <r>
      <rPr>
        <b/>
        <sz val="14"/>
        <rFont val="Calibri"/>
        <family val="2"/>
        <scheme val="minor"/>
      </rPr>
      <t xml:space="preserve"> Category -  MERIT LIST</t>
    </r>
  </si>
  <si>
    <t>S.No</t>
  </si>
  <si>
    <t>KR0009142</t>
  </si>
  <si>
    <t>VARALAKSHMI</t>
  </si>
  <si>
    <t>SC-GR II</t>
  </si>
  <si>
    <t>As there is no SC Group-I candidate, the SC Group-II candidate has been considered for the higher rank.</t>
  </si>
  <si>
    <t>KR0004465</t>
  </si>
  <si>
    <t>C USHARANI</t>
  </si>
  <si>
    <t>KR0015530</t>
  </si>
  <si>
    <t>CHINNA REDDEMMA</t>
  </si>
  <si>
    <t>Any other equivalent qualification approved by RCI - ENGLISH, SOCIAL STUDIES</t>
  </si>
  <si>
    <t>NIMMANAPALLI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</si>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</sst>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85">
    <xf numFmtId="0" fontId="0" fillId="0" borderId="0" xfId="0"/>
    <xf numFmtId="0" fontId="0" fillId="4" borderId="1" xfId="0" applyFill="1" applyBorder="1" applyAlignment="1">
      <alignment horizontal="left" wrapText="1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4" borderId="0" xfId="0" applyFill="1" applyAlignment="1">
      <alignment wrapText="1"/>
    </xf>
    <xf numFmtId="0" fontId="1" fillId="0" borderId="1" xfId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1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0" fontId="1" fillId="6" borderId="1" xfId="1" applyFont="1" applyFill="1" applyBorder="1" applyAlignment="1">
      <alignment horizontal="center" vertical="center" wrapText="1"/>
    </xf>
    <xf numFmtId="0" fontId="1" fillId="5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7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8" borderId="1" xfId="1" applyFont="1" applyFill="1" applyBorder="1" applyAlignment="1">
      <alignment horizontal="center" vertical="center" wrapText="1"/>
    </xf>
    <xf numFmtId="0" fontId="4" fillId="3" borderId="1" xfId="1" applyFill="1" applyBorder="1" applyAlignment="1">
      <alignment vertical="center" wrapText="1"/>
    </xf>
    <xf numFmtId="0" fontId="4" fillId="3" borderId="1" xfId="1" applyFill="1" applyBorder="1" applyAlignment="1">
      <alignment horizontal="center" vertical="center" wrapText="1"/>
    </xf>
    <xf numFmtId="0" fontId="6" fillId="8" borderId="1" xfId="1" applyFont="1" applyFill="1" applyBorder="1" applyAlignment="1">
      <alignment horizontal="center" vertical="center" wrapText="1"/>
    </xf>
    <xf numFmtId="2" fontId="7" fillId="5" borderId="1" xfId="1" applyNumberFormat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4" fillId="3" borderId="1" xfId="1" applyFill="1" applyBorder="1" applyAlignment="1">
      <alignment horizontal="left" vertical="center" wrapText="1"/>
    </xf>
    <xf numFmtId="0" fontId="6" fillId="3" borderId="1" xfId="1" applyFont="1" applyFill="1" applyBorder="1" applyAlignment="1">
      <alignment vertical="center" wrapText="1"/>
    </xf>
    <xf numFmtId="2" fontId="4" fillId="5" borderId="1" xfId="1" applyNumberFormat="1" applyFill="1" applyBorder="1" applyAlignment="1">
      <alignment horizontal="center" vertical="center" wrapText="1"/>
    </xf>
    <xf numFmtId="2" fontId="6" fillId="5" borderId="1" xfId="1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vertical="center" wrapText="1"/>
    </xf>
    <xf numFmtId="0" fontId="4" fillId="9" borderId="1" xfId="1" applyFill="1" applyBorder="1" applyAlignment="1">
      <alignment vertical="center" wrapText="1"/>
    </xf>
    <xf numFmtId="0" fontId="4" fillId="9" borderId="1" xfId="1" applyFill="1" applyBorder="1" applyAlignment="1">
      <alignment horizontal="center" vertical="center" wrapText="1"/>
    </xf>
    <xf numFmtId="0" fontId="6" fillId="9" borderId="1" xfId="1" applyFont="1" applyFill="1" applyBorder="1" applyAlignment="1">
      <alignment horizontal="center" vertical="center" wrapText="1"/>
    </xf>
    <xf numFmtId="0" fontId="4" fillId="9" borderId="1" xfId="1" applyFill="1" applyBorder="1" applyAlignment="1">
      <alignment horizontal="left" vertical="center" wrapText="1"/>
    </xf>
    <xf numFmtId="0" fontId="6" fillId="9" borderId="1" xfId="1" applyFont="1" applyFill="1" applyBorder="1" applyAlignment="1">
      <alignment vertical="center" wrapText="1"/>
    </xf>
    <xf numFmtId="0" fontId="0" fillId="9" borderId="1" xfId="0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0" fontId="4" fillId="0" borderId="1" xfId="1" applyBorder="1" applyAlignment="1">
      <alignment horizontal="center" vertical="center" wrapText="1"/>
    </xf>
    <xf numFmtId="0" fontId="4" fillId="0" borderId="1" xfId="1" applyBorder="1" applyAlignment="1">
      <alignment horizontal="left" vertical="center" wrapText="1"/>
    </xf>
    <xf numFmtId="0" fontId="6" fillId="0" borderId="1" xfId="1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9" fillId="8" borderId="2" xfId="1" applyFont="1" applyFill="1" applyBorder="1" applyAlignment="1">
      <alignment horizontal="center" vertical="center" wrapText="1"/>
    </xf>
    <xf numFmtId="0" fontId="4" fillId="8" borderId="0" xfId="1" applyFill="1" applyBorder="1" applyAlignment="1">
      <alignment vertical="center" wrapText="1"/>
    </xf>
    <xf numFmtId="0" fontId="4" fillId="8" borderId="0" xfId="1" applyFill="1" applyBorder="1" applyAlignment="1">
      <alignment horizontal="center" vertical="center" wrapText="1"/>
    </xf>
    <xf numFmtId="0" fontId="6" fillId="8" borderId="0" xfId="1" applyFont="1" applyFill="1" applyBorder="1" applyAlignment="1">
      <alignment horizontal="center" vertical="center" wrapText="1"/>
    </xf>
    <xf numFmtId="0" fontId="4" fillId="8" borderId="0" xfId="1" applyFill="1" applyBorder="1" applyAlignment="1">
      <alignment horizontal="left" vertical="center" wrapText="1"/>
    </xf>
    <xf numFmtId="0" fontId="6" fillId="8" borderId="0" xfId="1" applyFont="1" applyFill="1" applyBorder="1" applyAlignment="1">
      <alignment vertical="center" wrapText="1"/>
    </xf>
    <xf numFmtId="2" fontId="4" fillId="8" borderId="0" xfId="1" applyNumberFormat="1" applyFill="1" applyBorder="1" applyAlignment="1">
      <alignment horizontal="center" vertical="center" wrapText="1"/>
    </xf>
    <xf numFmtId="2" fontId="6" fillId="8" borderId="0" xfId="1" applyNumberFormat="1" applyFont="1" applyFill="1" applyBorder="1" applyAlignment="1">
      <alignment horizontal="center" vertical="center" wrapText="1"/>
    </xf>
    <xf numFmtId="0" fontId="0" fillId="8" borderId="0" xfId="0" applyFill="1" applyBorder="1" applyAlignment="1">
      <alignment horizontal="left" vertical="center" wrapText="1"/>
    </xf>
    <xf numFmtId="0" fontId="0" fillId="8" borderId="0" xfId="0" applyFill="1" applyBorder="1" applyAlignment="1">
      <alignment horizontal="center" vertical="center" wrapText="1"/>
    </xf>
    <xf numFmtId="0" fontId="0" fillId="8" borderId="0" xfId="0" applyFill="1" applyBorder="1" applyAlignment="1">
      <alignment vertical="center" wrapText="1"/>
    </xf>
    <xf numFmtId="0" fontId="1" fillId="8" borderId="0" xfId="0" applyFont="1" applyFill="1" applyBorder="1" applyAlignment="1">
      <alignment horizontal="center" vertical="center" wrapText="1"/>
    </xf>
    <xf numFmtId="0" fontId="0" fillId="8" borderId="0" xfId="0" applyFill="1" applyAlignment="1">
      <alignment vertical="center" wrapText="1"/>
    </xf>
    <xf numFmtId="0" fontId="6" fillId="0" borderId="1" xfId="1" applyFont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wrapText="1"/>
    </xf>
    <xf numFmtId="0" fontId="4" fillId="0" borderId="0" xfId="1" applyFill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7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0" fillId="3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3"/>
  <sheetViews>
    <sheetView tabSelected="1" topLeftCell="C1" zoomScaleNormal="100" workbookViewId="0">
      <selection activeCell="H10" sqref="H10"/>
    </sheetView>
  </sheetViews>
  <sheetFormatPr defaultRowHeight="37.15" customHeight="1" x14ac:dyDescent="0.25"/>
  <cols>
    <col min="1" max="1" width="5.5703125" bestFit="1" customWidth="1"/>
    <col min="2" max="2" width="10.7109375" style="69" customWidth="1"/>
    <col min="3" max="3" width="12.28515625" customWidth="1"/>
    <col min="4" max="4" width="5.7109375" style="74" bestFit="1" customWidth="1"/>
    <col min="5" max="5" width="7.28515625" customWidth="1"/>
    <col min="6" max="6" width="10.28515625" customWidth="1"/>
    <col min="7" max="7" width="9.7109375" style="74" customWidth="1"/>
    <col min="8" max="8" width="22.42578125" style="69" bestFit="1" customWidth="1"/>
    <col min="9" max="9" width="13.140625" style="75" customWidth="1"/>
    <col min="10" max="10" width="5" hidden="1" customWidth="1"/>
    <col min="11" max="11" width="10.28515625" style="76" customWidth="1"/>
    <col min="12" max="12" width="5.140625" hidden="1" customWidth="1"/>
    <col min="13" max="13" width="8.85546875" style="74" hidden="1" customWidth="1"/>
    <col min="14" max="14" width="9.42578125" style="74" hidden="1" customWidth="1"/>
    <col min="15" max="15" width="9.140625" style="74" customWidth="1"/>
    <col min="16" max="16" width="9.42578125" style="74" customWidth="1"/>
    <col min="17" max="17" width="8" style="74" bestFit="1" customWidth="1"/>
    <col min="18" max="18" width="8.140625" style="74" customWidth="1"/>
    <col min="19" max="19" width="12.7109375" style="74" hidden="1" customWidth="1"/>
    <col min="20" max="20" width="8.42578125" style="74" hidden="1" customWidth="1"/>
    <col min="21" max="22" width="8.42578125" style="74" customWidth="1"/>
    <col min="23" max="23" width="7" style="74" customWidth="1"/>
    <col min="24" max="24" width="10" style="74" customWidth="1"/>
    <col min="25" max="25" width="23.5703125" style="70" hidden="1" customWidth="1"/>
    <col min="26" max="27" width="8.140625" style="74" hidden="1" customWidth="1"/>
    <col min="28" max="28" width="7.5703125" style="74" customWidth="1"/>
    <col min="29" max="29" width="9.5703125" style="74" customWidth="1"/>
    <col min="30" max="30" width="10.42578125" style="74" bestFit="1" customWidth="1"/>
    <col min="31" max="31" width="7.7109375" style="74" customWidth="1"/>
    <col min="32" max="32" width="23.28515625" style="70" hidden="1" customWidth="1"/>
    <col min="33" max="33" width="9.42578125" style="74" hidden="1" customWidth="1"/>
    <col min="34" max="34" width="8.42578125" style="74" hidden="1" customWidth="1"/>
    <col min="35" max="35" width="7.28515625" style="74" customWidth="1"/>
    <col min="36" max="36" width="10.42578125" style="74" customWidth="1"/>
    <col min="37" max="37" width="7.28515625" style="74" customWidth="1"/>
    <col min="38" max="38" width="9.140625" style="74" customWidth="1"/>
    <col min="39" max="39" width="15.5703125" style="75" hidden="1" customWidth="1"/>
    <col min="40" max="40" width="13.42578125" style="74" hidden="1" customWidth="1"/>
    <col min="41" max="41" width="11.7109375" style="75" hidden="1" customWidth="1"/>
    <col min="42" max="42" width="0" style="74" hidden="1" customWidth="1"/>
    <col min="43" max="43" width="10.140625" style="74" hidden="1" customWidth="1"/>
    <col min="44" max="44" width="0" hidden="1" customWidth="1"/>
    <col min="45" max="45" width="33.28515625" customWidth="1"/>
  </cols>
  <sheetData>
    <row r="1" spans="1:45" ht="23.25" x14ac:dyDescent="0.25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</row>
    <row r="2" spans="1:45" ht="23.25" x14ac:dyDescent="0.25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</row>
    <row r="3" spans="1:45" ht="21" x14ac:dyDescent="0.25">
      <c r="A3" s="81" t="s">
        <v>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</row>
    <row r="4" spans="1:45" ht="21" x14ac:dyDescent="0.25">
      <c r="A4" s="81" t="s">
        <v>3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</row>
    <row r="5" spans="1:45" ht="15" customHeight="1" x14ac:dyDescent="0.25">
      <c r="A5" s="81" t="s">
        <v>4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</row>
    <row r="6" spans="1:45" s="4" customFormat="1" ht="19.5" customHeight="1" x14ac:dyDescent="0.25">
      <c r="A6" s="84" t="s">
        <v>5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78" t="s">
        <v>6</v>
      </c>
      <c r="N6" s="78"/>
      <c r="O6" s="78"/>
      <c r="P6" s="78"/>
      <c r="Q6" s="78"/>
      <c r="R6" s="78"/>
      <c r="S6" s="78" t="s">
        <v>7</v>
      </c>
      <c r="T6" s="78"/>
      <c r="U6" s="78"/>
      <c r="V6" s="78"/>
      <c r="W6" s="78"/>
      <c r="X6" s="78"/>
      <c r="Y6" s="78" t="s">
        <v>8</v>
      </c>
      <c r="Z6" s="78"/>
      <c r="AA6" s="78"/>
      <c r="AB6" s="78"/>
      <c r="AC6" s="78"/>
      <c r="AD6" s="78"/>
      <c r="AE6" s="78"/>
      <c r="AF6" s="78" t="s">
        <v>9</v>
      </c>
      <c r="AG6" s="78"/>
      <c r="AH6" s="78"/>
      <c r="AI6" s="78"/>
      <c r="AJ6" s="78"/>
      <c r="AK6" s="78"/>
      <c r="AL6" s="78"/>
      <c r="AM6" s="1"/>
      <c r="AN6" s="2"/>
      <c r="AO6" s="1"/>
      <c r="AP6" s="2"/>
      <c r="AQ6" s="2"/>
      <c r="AR6" s="3"/>
      <c r="AS6" s="77" t="s">
        <v>10</v>
      </c>
    </row>
    <row r="7" spans="1:45" s="9" customFormat="1" ht="27" customHeight="1" x14ac:dyDescent="0.25">
      <c r="A7" s="84"/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3" t="s">
        <v>11</v>
      </c>
      <c r="N7" s="83"/>
      <c r="O7" s="83"/>
      <c r="P7" s="83"/>
      <c r="Q7" s="83" t="s">
        <v>12</v>
      </c>
      <c r="R7" s="83"/>
      <c r="S7" s="83" t="s">
        <v>11</v>
      </c>
      <c r="T7" s="83"/>
      <c r="U7" s="83"/>
      <c r="V7" s="83"/>
      <c r="W7" s="83" t="s">
        <v>12</v>
      </c>
      <c r="X7" s="83"/>
      <c r="Y7" s="5"/>
      <c r="Z7" s="83" t="s">
        <v>11</v>
      </c>
      <c r="AA7" s="83"/>
      <c r="AB7" s="83"/>
      <c r="AC7" s="83"/>
      <c r="AD7" s="83" t="s">
        <v>12</v>
      </c>
      <c r="AE7" s="83"/>
      <c r="AF7" s="5"/>
      <c r="AG7" s="83" t="s">
        <v>11</v>
      </c>
      <c r="AH7" s="83"/>
      <c r="AI7" s="83"/>
      <c r="AJ7" s="83"/>
      <c r="AK7" s="83" t="s">
        <v>12</v>
      </c>
      <c r="AL7" s="83"/>
      <c r="AM7" s="6"/>
      <c r="AN7" s="7"/>
      <c r="AO7" s="6"/>
      <c r="AP7" s="7"/>
      <c r="AQ7" s="7"/>
      <c r="AR7" s="8"/>
      <c r="AS7" s="77"/>
    </row>
    <row r="8" spans="1:45" s="24" customFormat="1" ht="58.15" customHeight="1" x14ac:dyDescent="0.25">
      <c r="A8" s="10" t="s">
        <v>13</v>
      </c>
      <c r="B8" s="10" t="s">
        <v>14</v>
      </c>
      <c r="C8" s="10" t="s">
        <v>15</v>
      </c>
      <c r="D8" s="11" t="s">
        <v>16</v>
      </c>
      <c r="E8" s="12" t="s">
        <v>17</v>
      </c>
      <c r="F8" s="13" t="s">
        <v>11</v>
      </c>
      <c r="G8" s="11" t="s">
        <v>18</v>
      </c>
      <c r="H8" s="10" t="s">
        <v>19</v>
      </c>
      <c r="I8" s="14" t="s">
        <v>20</v>
      </c>
      <c r="J8" s="10" t="s">
        <v>21</v>
      </c>
      <c r="K8" s="10" t="s">
        <v>22</v>
      </c>
      <c r="L8" s="10" t="s">
        <v>23</v>
      </c>
      <c r="M8" s="15" t="s">
        <v>24</v>
      </c>
      <c r="N8" s="15" t="s">
        <v>25</v>
      </c>
      <c r="O8" s="16" t="s">
        <v>26</v>
      </c>
      <c r="P8" s="16" t="s">
        <v>27</v>
      </c>
      <c r="Q8" s="17" t="s">
        <v>26</v>
      </c>
      <c r="R8" s="18" t="s">
        <v>27</v>
      </c>
      <c r="S8" s="15" t="s">
        <v>24</v>
      </c>
      <c r="T8" s="15" t="s">
        <v>25</v>
      </c>
      <c r="U8" s="16" t="s">
        <v>28</v>
      </c>
      <c r="V8" s="16" t="s">
        <v>29</v>
      </c>
      <c r="W8" s="17" t="s">
        <v>28</v>
      </c>
      <c r="X8" s="18" t="s">
        <v>29</v>
      </c>
      <c r="Y8" s="17" t="s">
        <v>30</v>
      </c>
      <c r="Z8" s="15" t="s">
        <v>24</v>
      </c>
      <c r="AA8" s="15" t="s">
        <v>25</v>
      </c>
      <c r="AB8" s="16" t="s">
        <v>31</v>
      </c>
      <c r="AC8" s="16" t="s">
        <v>32</v>
      </c>
      <c r="AD8" s="17" t="s">
        <v>31</v>
      </c>
      <c r="AE8" s="18" t="s">
        <v>32</v>
      </c>
      <c r="AF8" s="17" t="s">
        <v>33</v>
      </c>
      <c r="AG8" s="15" t="s">
        <v>24</v>
      </c>
      <c r="AH8" s="15" t="s">
        <v>25</v>
      </c>
      <c r="AI8" s="16" t="s">
        <v>34</v>
      </c>
      <c r="AJ8" s="16" t="s">
        <v>35</v>
      </c>
      <c r="AK8" s="17" t="s">
        <v>34</v>
      </c>
      <c r="AL8" s="18" t="s">
        <v>35</v>
      </c>
      <c r="AM8" s="19" t="s">
        <v>36</v>
      </c>
      <c r="AN8" s="20" t="s">
        <v>37</v>
      </c>
      <c r="AO8" s="19" t="s">
        <v>38</v>
      </c>
      <c r="AP8" s="21" t="s">
        <v>39</v>
      </c>
      <c r="AQ8" s="22" t="s">
        <v>40</v>
      </c>
      <c r="AR8" s="23"/>
      <c r="AS8" s="77"/>
    </row>
    <row r="9" spans="1:45" s="40" customFormat="1" ht="90" x14ac:dyDescent="0.25">
      <c r="A9" s="25">
        <v>1</v>
      </c>
      <c r="B9" s="26" t="s">
        <v>41</v>
      </c>
      <c r="C9" s="26" t="s">
        <v>42</v>
      </c>
      <c r="D9" s="27">
        <v>2</v>
      </c>
      <c r="E9" s="28">
        <v>1</v>
      </c>
      <c r="F9" s="29">
        <f t="shared" ref="F9:F15" si="0">P9+V9+AC9+AJ9</f>
        <v>84.8095</v>
      </c>
      <c r="G9" s="30">
        <v>85.970299999999995</v>
      </c>
      <c r="H9" s="26" t="s">
        <v>43</v>
      </c>
      <c r="I9" s="31">
        <v>6305738785</v>
      </c>
      <c r="J9" s="26" t="s">
        <v>44</v>
      </c>
      <c r="K9" s="32" t="s">
        <v>45</v>
      </c>
      <c r="L9" s="26" t="s">
        <v>44</v>
      </c>
      <c r="M9" s="27">
        <v>10</v>
      </c>
      <c r="N9" s="27">
        <v>10</v>
      </c>
      <c r="O9" s="33">
        <f>N9*9.5</f>
        <v>95</v>
      </c>
      <c r="P9" s="34">
        <f t="shared" ref="P9:P15" si="1">O9*0.2</f>
        <v>19</v>
      </c>
      <c r="Q9" s="27">
        <f>N9*9.5</f>
        <v>95</v>
      </c>
      <c r="R9" s="27">
        <f>Q9*0.2</f>
        <v>19</v>
      </c>
      <c r="S9" s="27">
        <v>500</v>
      </c>
      <c r="T9" s="27">
        <v>414</v>
      </c>
      <c r="U9" s="33">
        <f>T9/S9*100</f>
        <v>82.8</v>
      </c>
      <c r="V9" s="34">
        <f t="shared" ref="V9:V15" si="2">U9*0.2</f>
        <v>16.559999999999999</v>
      </c>
      <c r="W9" s="27">
        <f>T9/S9*100</f>
        <v>82.8</v>
      </c>
      <c r="X9" s="27">
        <f>W9*0.2</f>
        <v>16.559999999999999</v>
      </c>
      <c r="Y9" s="27" t="s">
        <v>46</v>
      </c>
      <c r="Z9" s="27">
        <v>3200</v>
      </c>
      <c r="AA9" s="27">
        <v>2794</v>
      </c>
      <c r="AB9" s="33">
        <v>87.31</v>
      </c>
      <c r="AC9" s="34">
        <f t="shared" ref="AC9:AC15" si="3">AB9*0.3</f>
        <v>26.193000000000001</v>
      </c>
      <c r="AD9" s="27">
        <f>AA9/Z9*100</f>
        <v>87.3125</v>
      </c>
      <c r="AE9" s="27">
        <f>AD9*0.3</f>
        <v>26.193749999999998</v>
      </c>
      <c r="AF9" s="27" t="s">
        <v>47</v>
      </c>
      <c r="AG9" s="27">
        <v>10</v>
      </c>
      <c r="AH9" s="27">
        <v>8.09</v>
      </c>
      <c r="AI9" s="33">
        <f t="shared" ref="AI9:AI15" si="4">AH9*9.5</f>
        <v>76.855000000000004</v>
      </c>
      <c r="AJ9" s="34">
        <f t="shared" ref="AJ9:AJ15" si="5">AI9*0.3</f>
        <v>23.0565</v>
      </c>
      <c r="AK9" s="27">
        <f>AH9*9.5</f>
        <v>76.855000000000004</v>
      </c>
      <c r="AL9" s="27">
        <f>AK9*0.3</f>
        <v>23.0565</v>
      </c>
      <c r="AM9" s="35" t="s">
        <v>48</v>
      </c>
      <c r="AN9" s="36" t="s">
        <v>49</v>
      </c>
      <c r="AO9" s="35" t="s">
        <v>50</v>
      </c>
      <c r="AP9" s="37">
        <v>2</v>
      </c>
      <c r="AQ9" s="37" t="s">
        <v>51</v>
      </c>
      <c r="AR9" s="38"/>
      <c r="AS9" s="39" t="s">
        <v>52</v>
      </c>
    </row>
    <row r="10" spans="1:45" s="40" customFormat="1" ht="60" customHeight="1" x14ac:dyDescent="0.25">
      <c r="A10" s="25">
        <v>2</v>
      </c>
      <c r="B10" s="26" t="s">
        <v>41</v>
      </c>
      <c r="C10" s="26" t="s">
        <v>53</v>
      </c>
      <c r="D10" s="27">
        <v>3</v>
      </c>
      <c r="E10" s="28">
        <v>2</v>
      </c>
      <c r="F10" s="29">
        <f t="shared" si="0"/>
        <v>82.182400000000001</v>
      </c>
      <c r="G10" s="30">
        <v>84.04</v>
      </c>
      <c r="H10" s="26" t="s">
        <v>54</v>
      </c>
      <c r="I10" s="31">
        <v>9390609635</v>
      </c>
      <c r="J10" s="26" t="s">
        <v>44</v>
      </c>
      <c r="K10" s="32" t="s">
        <v>45</v>
      </c>
      <c r="L10" s="26" t="s">
        <v>44</v>
      </c>
      <c r="M10" s="27">
        <v>10</v>
      </c>
      <c r="N10" s="27">
        <v>9.3000000000000007</v>
      </c>
      <c r="O10" s="33">
        <f>N10*9.5</f>
        <v>88.350000000000009</v>
      </c>
      <c r="P10" s="34">
        <f t="shared" si="1"/>
        <v>17.670000000000002</v>
      </c>
      <c r="Q10" s="27">
        <v>93</v>
      </c>
      <c r="R10" s="27">
        <v>18.600000000000001</v>
      </c>
      <c r="S10" s="27">
        <v>1000</v>
      </c>
      <c r="T10" s="27">
        <v>872</v>
      </c>
      <c r="U10" s="33">
        <f>T10/S10*100</f>
        <v>87.2</v>
      </c>
      <c r="V10" s="34">
        <f t="shared" si="2"/>
        <v>17.440000000000001</v>
      </c>
      <c r="W10" s="27">
        <v>87.2</v>
      </c>
      <c r="X10" s="27">
        <v>17.440000000000001</v>
      </c>
      <c r="Y10" s="27" t="s">
        <v>55</v>
      </c>
      <c r="Z10" s="27">
        <v>10</v>
      </c>
      <c r="AA10" s="27">
        <v>8.2332999999999998</v>
      </c>
      <c r="AB10" s="33">
        <f>AA10/Z10*100</f>
        <v>82.332999999999998</v>
      </c>
      <c r="AC10" s="34">
        <f t="shared" si="3"/>
        <v>24.6999</v>
      </c>
      <c r="AD10" s="27">
        <v>82</v>
      </c>
      <c r="AE10" s="27">
        <v>24.6</v>
      </c>
      <c r="AF10" s="27" t="s">
        <v>56</v>
      </c>
      <c r="AG10" s="27">
        <v>10</v>
      </c>
      <c r="AH10" s="27">
        <v>7.85</v>
      </c>
      <c r="AI10" s="33">
        <f t="shared" si="4"/>
        <v>74.575000000000003</v>
      </c>
      <c r="AJ10" s="34">
        <f t="shared" si="5"/>
        <v>22.372499999999999</v>
      </c>
      <c r="AK10" s="27">
        <v>78</v>
      </c>
      <c r="AL10" s="27">
        <v>23.4</v>
      </c>
      <c r="AM10" s="35" t="s">
        <v>57</v>
      </c>
      <c r="AN10" s="36" t="s">
        <v>49</v>
      </c>
      <c r="AO10" s="35" t="s">
        <v>50</v>
      </c>
      <c r="AP10" s="37">
        <v>3</v>
      </c>
      <c r="AQ10" s="37" t="s">
        <v>58</v>
      </c>
      <c r="AR10" s="38"/>
      <c r="AS10" s="39" t="s">
        <v>59</v>
      </c>
    </row>
    <row r="11" spans="1:45" s="40" customFormat="1" ht="60" customHeight="1" x14ac:dyDescent="0.25">
      <c r="A11" s="25">
        <v>3</v>
      </c>
      <c r="B11" s="26" t="s">
        <v>41</v>
      </c>
      <c r="C11" s="26" t="s">
        <v>60</v>
      </c>
      <c r="D11" s="27">
        <v>6</v>
      </c>
      <c r="E11" s="28">
        <v>3</v>
      </c>
      <c r="F11" s="29">
        <f t="shared" si="0"/>
        <v>80.021644927536244</v>
      </c>
      <c r="G11" s="30">
        <v>80.049400000000006</v>
      </c>
      <c r="H11" s="26" t="s">
        <v>61</v>
      </c>
      <c r="I11" s="31">
        <v>9398199626</v>
      </c>
      <c r="J11" s="26" t="s">
        <v>44</v>
      </c>
      <c r="K11" s="32" t="s">
        <v>62</v>
      </c>
      <c r="L11" s="26" t="s">
        <v>44</v>
      </c>
      <c r="M11" s="27">
        <v>600</v>
      </c>
      <c r="N11" s="27">
        <v>506</v>
      </c>
      <c r="O11" s="33">
        <f>N11/M11*100</f>
        <v>84.333333333333343</v>
      </c>
      <c r="P11" s="34">
        <f t="shared" si="1"/>
        <v>16.866666666666671</v>
      </c>
      <c r="Q11" s="27">
        <v>84.33</v>
      </c>
      <c r="R11" s="27">
        <v>16.866</v>
      </c>
      <c r="S11" s="27">
        <v>1000</v>
      </c>
      <c r="T11" s="27">
        <v>845</v>
      </c>
      <c r="U11" s="33">
        <f>T11/S11*100</f>
        <v>84.5</v>
      </c>
      <c r="V11" s="34">
        <f t="shared" si="2"/>
        <v>16.900000000000002</v>
      </c>
      <c r="W11" s="27">
        <v>84.5</v>
      </c>
      <c r="X11" s="27">
        <v>16.899999999999999</v>
      </c>
      <c r="Y11" s="27" t="s">
        <v>63</v>
      </c>
      <c r="Z11" s="27">
        <v>2300</v>
      </c>
      <c r="AA11" s="27">
        <v>1713</v>
      </c>
      <c r="AB11" s="33">
        <f>AA11/Z11*100</f>
        <v>74.478260869565219</v>
      </c>
      <c r="AC11" s="34">
        <f t="shared" si="3"/>
        <v>22.343478260869563</v>
      </c>
      <c r="AD11" s="27">
        <v>74.477999999999994</v>
      </c>
      <c r="AE11" s="27">
        <v>22.343</v>
      </c>
      <c r="AF11" s="27" t="s">
        <v>64</v>
      </c>
      <c r="AG11" s="27">
        <v>10</v>
      </c>
      <c r="AH11" s="27">
        <v>8.39</v>
      </c>
      <c r="AI11" s="33">
        <f t="shared" si="4"/>
        <v>79.705000000000013</v>
      </c>
      <c r="AJ11" s="34">
        <f t="shared" si="5"/>
        <v>23.911500000000004</v>
      </c>
      <c r="AK11" s="27">
        <v>79.8</v>
      </c>
      <c r="AL11" s="27">
        <v>23.94</v>
      </c>
      <c r="AM11" s="35" t="s">
        <v>65</v>
      </c>
      <c r="AN11" s="36" t="s">
        <v>49</v>
      </c>
      <c r="AO11" s="35" t="s">
        <v>50</v>
      </c>
      <c r="AP11" s="37">
        <v>6</v>
      </c>
      <c r="AQ11" s="37" t="s">
        <v>66</v>
      </c>
      <c r="AR11" s="38"/>
      <c r="AS11" s="39" t="s">
        <v>59</v>
      </c>
    </row>
    <row r="12" spans="1:45" s="40" customFormat="1" ht="60" customHeight="1" x14ac:dyDescent="0.25">
      <c r="A12" s="25">
        <v>4</v>
      </c>
      <c r="B12" s="41" t="s">
        <v>41</v>
      </c>
      <c r="C12" s="41" t="s">
        <v>67</v>
      </c>
      <c r="D12" s="42">
        <v>4</v>
      </c>
      <c r="E12" s="28">
        <v>4</v>
      </c>
      <c r="F12" s="29">
        <f t="shared" si="0"/>
        <v>79.88</v>
      </c>
      <c r="G12" s="43">
        <v>82.69</v>
      </c>
      <c r="H12" s="41" t="s">
        <v>68</v>
      </c>
      <c r="I12" s="44">
        <v>6303506735</v>
      </c>
      <c r="J12" s="41" t="s">
        <v>44</v>
      </c>
      <c r="K12" s="45" t="s">
        <v>69</v>
      </c>
      <c r="L12" s="41" t="s">
        <v>44</v>
      </c>
      <c r="M12" s="42">
        <v>10</v>
      </c>
      <c r="N12" s="42">
        <v>9.6999999999999993</v>
      </c>
      <c r="O12" s="33">
        <f>N12*9.5</f>
        <v>92.149999999999991</v>
      </c>
      <c r="P12" s="34">
        <f t="shared" si="1"/>
        <v>18.43</v>
      </c>
      <c r="Q12" s="42">
        <v>97</v>
      </c>
      <c r="R12" s="42">
        <v>19.399999999999999</v>
      </c>
      <c r="S12" s="42">
        <v>10</v>
      </c>
      <c r="T12" s="42">
        <v>7.33</v>
      </c>
      <c r="U12" s="33">
        <f>T12*9.5</f>
        <v>69.635000000000005</v>
      </c>
      <c r="V12" s="34">
        <f t="shared" si="2"/>
        <v>13.927000000000001</v>
      </c>
      <c r="W12" s="42">
        <v>73.3</v>
      </c>
      <c r="X12" s="42">
        <v>14.66</v>
      </c>
      <c r="Y12" s="42" t="s">
        <v>70</v>
      </c>
      <c r="Z12" s="42">
        <v>1000</v>
      </c>
      <c r="AA12" s="42">
        <v>788</v>
      </c>
      <c r="AB12" s="33">
        <f>AA12/Z12*100</f>
        <v>78.8</v>
      </c>
      <c r="AC12" s="34">
        <f t="shared" si="3"/>
        <v>23.639999999999997</v>
      </c>
      <c r="AD12" s="42">
        <v>78.3</v>
      </c>
      <c r="AE12" s="42">
        <v>23.49</v>
      </c>
      <c r="AF12" s="42" t="s">
        <v>64</v>
      </c>
      <c r="AG12" s="42">
        <v>10</v>
      </c>
      <c r="AH12" s="42">
        <v>8.3800000000000008</v>
      </c>
      <c r="AI12" s="33">
        <f t="shared" si="4"/>
        <v>79.610000000000014</v>
      </c>
      <c r="AJ12" s="34">
        <f t="shared" si="5"/>
        <v>23.883000000000003</v>
      </c>
      <c r="AK12" s="42">
        <v>83.8</v>
      </c>
      <c r="AL12" s="42">
        <v>25.14</v>
      </c>
      <c r="AM12" s="46" t="s">
        <v>71</v>
      </c>
      <c r="AN12" s="47" t="s">
        <v>49</v>
      </c>
      <c r="AO12" s="46" t="s">
        <v>50</v>
      </c>
      <c r="AP12" s="37">
        <v>4</v>
      </c>
      <c r="AQ12" s="37" t="s">
        <v>72</v>
      </c>
      <c r="AR12" s="38"/>
      <c r="AS12" s="39" t="s">
        <v>59</v>
      </c>
    </row>
    <row r="13" spans="1:45" s="40" customFormat="1" ht="60" customHeight="1" x14ac:dyDescent="0.25">
      <c r="A13" s="25">
        <v>5</v>
      </c>
      <c r="B13" s="26" t="s">
        <v>41</v>
      </c>
      <c r="C13" s="26" t="s">
        <v>73</v>
      </c>
      <c r="D13" s="27">
        <v>9</v>
      </c>
      <c r="E13" s="28">
        <v>5</v>
      </c>
      <c r="F13" s="29">
        <f t="shared" si="0"/>
        <v>76.473487179487194</v>
      </c>
      <c r="G13" s="30">
        <v>77.770200000000003</v>
      </c>
      <c r="H13" s="26" t="s">
        <v>74</v>
      </c>
      <c r="I13" s="31">
        <v>9494207652</v>
      </c>
      <c r="J13" s="26" t="s">
        <v>44</v>
      </c>
      <c r="K13" s="32" t="s">
        <v>75</v>
      </c>
      <c r="L13" s="26" t="s">
        <v>44</v>
      </c>
      <c r="M13" s="27">
        <v>600</v>
      </c>
      <c r="N13" s="27">
        <v>490</v>
      </c>
      <c r="O13" s="33">
        <f>N13/M13*100</f>
        <v>81.666666666666671</v>
      </c>
      <c r="P13" s="34">
        <f t="shared" si="1"/>
        <v>16.333333333333336</v>
      </c>
      <c r="Q13" s="27">
        <v>81.67</v>
      </c>
      <c r="R13" s="27">
        <v>16.334</v>
      </c>
      <c r="S13" s="27">
        <v>1000</v>
      </c>
      <c r="T13" s="27">
        <v>791</v>
      </c>
      <c r="U13" s="33">
        <f>T13/S13*100</f>
        <v>79.100000000000009</v>
      </c>
      <c r="V13" s="34">
        <f t="shared" si="2"/>
        <v>15.820000000000002</v>
      </c>
      <c r="W13" s="27">
        <v>79.099999999999994</v>
      </c>
      <c r="X13" s="27">
        <v>15.82</v>
      </c>
      <c r="Y13" s="27" t="s">
        <v>76</v>
      </c>
      <c r="Z13" s="27">
        <v>5200</v>
      </c>
      <c r="AA13" s="27">
        <v>3414</v>
      </c>
      <c r="AB13" s="33">
        <f>AA13/Z13*100</f>
        <v>65.653846153846146</v>
      </c>
      <c r="AC13" s="34">
        <f t="shared" si="3"/>
        <v>19.696153846153845</v>
      </c>
      <c r="AD13" s="27">
        <v>65.653999999999996</v>
      </c>
      <c r="AE13" s="27">
        <v>19.696000000000002</v>
      </c>
      <c r="AF13" s="27" t="s">
        <v>77</v>
      </c>
      <c r="AG13" s="27">
        <v>10</v>
      </c>
      <c r="AH13" s="27">
        <v>8.64</v>
      </c>
      <c r="AI13" s="33">
        <f t="shared" si="4"/>
        <v>82.080000000000013</v>
      </c>
      <c r="AJ13" s="34">
        <f t="shared" si="5"/>
        <v>24.624000000000002</v>
      </c>
      <c r="AK13" s="27">
        <v>86.4</v>
      </c>
      <c r="AL13" s="27">
        <v>25.92</v>
      </c>
      <c r="AM13" s="35" t="s">
        <v>78</v>
      </c>
      <c r="AN13" s="36" t="s">
        <v>49</v>
      </c>
      <c r="AO13" s="35" t="s">
        <v>50</v>
      </c>
      <c r="AP13" s="37">
        <v>9</v>
      </c>
      <c r="AQ13" s="37" t="s">
        <v>79</v>
      </c>
      <c r="AR13" s="38"/>
      <c r="AS13" s="39" t="s">
        <v>59</v>
      </c>
    </row>
    <row r="14" spans="1:45" s="40" customFormat="1" ht="60" customHeight="1" x14ac:dyDescent="0.25">
      <c r="A14" s="25">
        <v>6</v>
      </c>
      <c r="B14" s="26" t="s">
        <v>41</v>
      </c>
      <c r="C14" s="26" t="s">
        <v>80</v>
      </c>
      <c r="D14" s="27">
        <v>11</v>
      </c>
      <c r="E14" s="28">
        <v>6</v>
      </c>
      <c r="F14" s="29">
        <f t="shared" si="0"/>
        <v>75.511499999999998</v>
      </c>
      <c r="G14" s="30">
        <v>74.73</v>
      </c>
      <c r="H14" s="26" t="s">
        <v>81</v>
      </c>
      <c r="I14" s="31">
        <v>9866086237</v>
      </c>
      <c r="J14" s="26" t="s">
        <v>44</v>
      </c>
      <c r="K14" s="32" t="s">
        <v>45</v>
      </c>
      <c r="L14" s="26" t="s">
        <v>44</v>
      </c>
      <c r="M14" s="27">
        <v>10</v>
      </c>
      <c r="N14" s="27">
        <v>7.8</v>
      </c>
      <c r="O14" s="33">
        <f>N14*9.5</f>
        <v>74.099999999999994</v>
      </c>
      <c r="P14" s="34">
        <f t="shared" si="1"/>
        <v>14.82</v>
      </c>
      <c r="Q14" s="27">
        <v>78</v>
      </c>
      <c r="R14" s="27">
        <v>15.6</v>
      </c>
      <c r="S14" s="27">
        <v>1000</v>
      </c>
      <c r="T14" s="27">
        <v>813</v>
      </c>
      <c r="U14" s="33">
        <f>T14/S14*100</f>
        <v>81.3</v>
      </c>
      <c r="V14" s="34">
        <f t="shared" si="2"/>
        <v>16.260000000000002</v>
      </c>
      <c r="W14" s="27">
        <v>81.3</v>
      </c>
      <c r="X14" s="27">
        <v>16.260000000000002</v>
      </c>
      <c r="Y14" s="27" t="s">
        <v>70</v>
      </c>
      <c r="Z14" s="26">
        <v>10</v>
      </c>
      <c r="AA14" s="26">
        <v>8</v>
      </c>
      <c r="AB14" s="33">
        <f>AA14*9.5</f>
        <v>76</v>
      </c>
      <c r="AC14" s="34">
        <f t="shared" si="3"/>
        <v>22.8</v>
      </c>
      <c r="AD14" s="27">
        <v>67</v>
      </c>
      <c r="AE14" s="27">
        <v>20.100000000000001</v>
      </c>
      <c r="AF14" s="27" t="s">
        <v>82</v>
      </c>
      <c r="AG14" s="27">
        <v>10</v>
      </c>
      <c r="AH14" s="27">
        <v>7.59</v>
      </c>
      <c r="AI14" s="33">
        <f t="shared" si="4"/>
        <v>72.105000000000004</v>
      </c>
      <c r="AJ14" s="34">
        <f t="shared" si="5"/>
        <v>21.631499999999999</v>
      </c>
      <c r="AK14" s="27">
        <v>75.900000000000006</v>
      </c>
      <c r="AL14" s="27">
        <v>22.77</v>
      </c>
      <c r="AM14" s="35" t="s">
        <v>83</v>
      </c>
      <c r="AN14" s="48" t="s">
        <v>49</v>
      </c>
      <c r="AO14" s="35" t="s">
        <v>50</v>
      </c>
      <c r="AP14" s="37">
        <v>11</v>
      </c>
      <c r="AQ14" s="37" t="s">
        <v>84</v>
      </c>
      <c r="AR14" s="38"/>
      <c r="AS14" s="39" t="s">
        <v>59</v>
      </c>
    </row>
    <row r="15" spans="1:45" s="40" customFormat="1" ht="60" customHeight="1" x14ac:dyDescent="0.25">
      <c r="A15" s="25">
        <v>7</v>
      </c>
      <c r="B15" s="41" t="s">
        <v>41</v>
      </c>
      <c r="C15" s="41" t="s">
        <v>85</v>
      </c>
      <c r="D15" s="42">
        <v>8</v>
      </c>
      <c r="E15" s="28">
        <v>7</v>
      </c>
      <c r="F15" s="29">
        <f t="shared" si="0"/>
        <v>75.404499999999999</v>
      </c>
      <c r="G15" s="43">
        <v>78.31</v>
      </c>
      <c r="H15" s="41" t="s">
        <v>86</v>
      </c>
      <c r="I15" s="44">
        <v>8897846142</v>
      </c>
      <c r="J15" s="41" t="s">
        <v>44</v>
      </c>
      <c r="K15" s="45" t="s">
        <v>75</v>
      </c>
      <c r="L15" s="41" t="s">
        <v>44</v>
      </c>
      <c r="M15" s="42">
        <v>10</v>
      </c>
      <c r="N15" s="42">
        <v>9</v>
      </c>
      <c r="O15" s="33">
        <f>N15*9.5</f>
        <v>85.5</v>
      </c>
      <c r="P15" s="34">
        <f t="shared" si="1"/>
        <v>17.100000000000001</v>
      </c>
      <c r="Q15" s="42">
        <v>90</v>
      </c>
      <c r="R15" s="42">
        <v>18</v>
      </c>
      <c r="S15" s="42">
        <v>1000</v>
      </c>
      <c r="T15" s="42">
        <v>782</v>
      </c>
      <c r="U15" s="33">
        <f>T15/S15*100</f>
        <v>78.2</v>
      </c>
      <c r="V15" s="34">
        <f t="shared" si="2"/>
        <v>15.64</v>
      </c>
      <c r="W15" s="42">
        <v>78.2</v>
      </c>
      <c r="X15" s="42">
        <v>15.64</v>
      </c>
      <c r="Y15" s="42" t="s">
        <v>70</v>
      </c>
      <c r="Z15" s="42">
        <v>10</v>
      </c>
      <c r="AA15" s="42">
        <v>6.98</v>
      </c>
      <c r="AB15" s="33">
        <f>AA15*9.5</f>
        <v>66.31</v>
      </c>
      <c r="AC15" s="34">
        <f t="shared" si="3"/>
        <v>19.893000000000001</v>
      </c>
      <c r="AD15" s="42">
        <v>69.400000000000006</v>
      </c>
      <c r="AE15" s="42">
        <v>20.82</v>
      </c>
      <c r="AF15" s="42" t="s">
        <v>77</v>
      </c>
      <c r="AG15" s="42">
        <v>10</v>
      </c>
      <c r="AH15" s="42">
        <v>7.99</v>
      </c>
      <c r="AI15" s="33">
        <f t="shared" si="4"/>
        <v>75.905000000000001</v>
      </c>
      <c r="AJ15" s="34">
        <f t="shared" si="5"/>
        <v>22.7715</v>
      </c>
      <c r="AK15" s="42">
        <v>79.5</v>
      </c>
      <c r="AL15" s="42">
        <v>23.85</v>
      </c>
      <c r="AM15" s="46" t="s">
        <v>87</v>
      </c>
      <c r="AN15" s="47" t="s">
        <v>49</v>
      </c>
      <c r="AO15" s="46" t="s">
        <v>50</v>
      </c>
      <c r="AP15" s="37">
        <v>8</v>
      </c>
      <c r="AQ15" s="37" t="s">
        <v>72</v>
      </c>
      <c r="AR15" s="38"/>
      <c r="AS15" s="39" t="s">
        <v>59</v>
      </c>
    </row>
    <row r="16" spans="1:45" s="40" customFormat="1" ht="60" customHeight="1" x14ac:dyDescent="0.25">
      <c r="A16" s="25">
        <v>8</v>
      </c>
      <c r="B16" s="49" t="s">
        <v>41</v>
      </c>
      <c r="C16" s="49" t="s">
        <v>88</v>
      </c>
      <c r="D16" s="50">
        <v>5</v>
      </c>
      <c r="E16" s="28">
        <v>8</v>
      </c>
      <c r="F16" s="11">
        <v>80.274000000000001</v>
      </c>
      <c r="G16" s="11">
        <v>80.274000000000001</v>
      </c>
      <c r="H16" s="49" t="s">
        <v>89</v>
      </c>
      <c r="I16" s="51">
        <v>9398761294</v>
      </c>
      <c r="J16" s="49" t="s">
        <v>44</v>
      </c>
      <c r="K16" s="52" t="s">
        <v>45</v>
      </c>
      <c r="L16" s="49" t="s">
        <v>44</v>
      </c>
      <c r="M16" s="50"/>
      <c r="N16" s="50"/>
      <c r="O16" s="33">
        <f>N16*9.5</f>
        <v>0</v>
      </c>
      <c r="P16" s="34">
        <f>O16*0.2</f>
        <v>0</v>
      </c>
      <c r="Q16" s="50">
        <v>66.67</v>
      </c>
      <c r="R16" s="50">
        <v>13.334</v>
      </c>
      <c r="S16" s="50"/>
      <c r="T16" s="50"/>
      <c r="U16" s="33">
        <f>T16*9.5</f>
        <v>0</v>
      </c>
      <c r="V16" s="34">
        <f>U16*0.2</f>
        <v>0</v>
      </c>
      <c r="W16" s="50">
        <v>82.1</v>
      </c>
      <c r="X16" s="50">
        <v>16.420000000000002</v>
      </c>
      <c r="Y16" s="50" t="s">
        <v>90</v>
      </c>
      <c r="Z16" s="50"/>
      <c r="AA16" s="50"/>
      <c r="AB16" s="33">
        <f>AA16*9.5</f>
        <v>0</v>
      </c>
      <c r="AC16" s="34">
        <f>AB16*0.3</f>
        <v>0</v>
      </c>
      <c r="AD16" s="50">
        <v>82</v>
      </c>
      <c r="AE16" s="50">
        <v>24.6</v>
      </c>
      <c r="AF16" s="50" t="s">
        <v>91</v>
      </c>
      <c r="AG16" s="50"/>
      <c r="AH16" s="50"/>
      <c r="AI16" s="33">
        <f>AH16*9.5</f>
        <v>0</v>
      </c>
      <c r="AJ16" s="34">
        <f>AI16*0.3</f>
        <v>0</v>
      </c>
      <c r="AK16" s="50">
        <v>86.4</v>
      </c>
      <c r="AL16" s="50">
        <v>25.92</v>
      </c>
      <c r="AM16" s="53"/>
      <c r="AN16" s="37"/>
      <c r="AO16" s="53"/>
      <c r="AP16" s="37">
        <v>5</v>
      </c>
      <c r="AQ16" s="37" t="s">
        <v>92</v>
      </c>
      <c r="AR16" s="38"/>
      <c r="AS16" s="22" t="s">
        <v>93</v>
      </c>
    </row>
    <row r="17" spans="1:45" s="40" customFormat="1" ht="60" customHeight="1" x14ac:dyDescent="0.25">
      <c r="A17" s="25">
        <v>9</v>
      </c>
      <c r="B17" s="49" t="s">
        <v>41</v>
      </c>
      <c r="C17" s="49" t="s">
        <v>94</v>
      </c>
      <c r="D17" s="50">
        <v>7</v>
      </c>
      <c r="E17" s="28">
        <v>9</v>
      </c>
      <c r="F17" s="11">
        <v>79.680000000000007</v>
      </c>
      <c r="G17" s="11">
        <v>79.680000000000007</v>
      </c>
      <c r="H17" s="49" t="s">
        <v>95</v>
      </c>
      <c r="I17" s="51">
        <v>9493951158</v>
      </c>
      <c r="J17" s="49" t="s">
        <v>44</v>
      </c>
      <c r="K17" s="52" t="s">
        <v>45</v>
      </c>
      <c r="L17" s="49" t="s">
        <v>44</v>
      </c>
      <c r="M17" s="50"/>
      <c r="N17" s="50"/>
      <c r="O17" s="33">
        <f>N17*9.5</f>
        <v>0</v>
      </c>
      <c r="P17" s="34">
        <f>O17*0.2</f>
        <v>0</v>
      </c>
      <c r="Q17" s="50">
        <v>80.5</v>
      </c>
      <c r="R17" s="50">
        <v>16.100000000000001</v>
      </c>
      <c r="S17" s="50"/>
      <c r="T17" s="50"/>
      <c r="U17" s="33">
        <f>T17*9.5</f>
        <v>0</v>
      </c>
      <c r="V17" s="34">
        <f>U17*0.2</f>
        <v>0</v>
      </c>
      <c r="W17" s="50">
        <v>82.4</v>
      </c>
      <c r="X17" s="50">
        <v>16.48</v>
      </c>
      <c r="Y17" s="50" t="s">
        <v>96</v>
      </c>
      <c r="Z17" s="50"/>
      <c r="AA17" s="50"/>
      <c r="AB17" s="33">
        <f>AA17*9.5</f>
        <v>0</v>
      </c>
      <c r="AC17" s="34">
        <f>AB17*0.3</f>
        <v>0</v>
      </c>
      <c r="AD17" s="50">
        <v>77</v>
      </c>
      <c r="AE17" s="50">
        <v>23.1</v>
      </c>
      <c r="AF17" s="50" t="s">
        <v>77</v>
      </c>
      <c r="AG17" s="50"/>
      <c r="AH17" s="50"/>
      <c r="AI17" s="33">
        <f>AH17*9.5</f>
        <v>0</v>
      </c>
      <c r="AJ17" s="34">
        <f>AI17*0.3</f>
        <v>0</v>
      </c>
      <c r="AK17" s="50">
        <v>80</v>
      </c>
      <c r="AL17" s="50">
        <v>24</v>
      </c>
      <c r="AM17" s="53"/>
      <c r="AN17" s="37"/>
      <c r="AO17" s="53"/>
      <c r="AP17" s="37">
        <v>7</v>
      </c>
      <c r="AQ17" s="37" t="s">
        <v>97</v>
      </c>
      <c r="AR17" s="38"/>
      <c r="AS17" s="22" t="s">
        <v>93</v>
      </c>
    </row>
    <row r="18" spans="1:45" s="40" customFormat="1" ht="60" customHeight="1" x14ac:dyDescent="0.25">
      <c r="A18" s="25">
        <v>10</v>
      </c>
      <c r="B18" s="49" t="s">
        <v>41</v>
      </c>
      <c r="C18" s="49" t="s">
        <v>98</v>
      </c>
      <c r="D18" s="50">
        <v>10</v>
      </c>
      <c r="E18" s="28">
        <v>10</v>
      </c>
      <c r="F18" s="11">
        <v>75.721000000000004</v>
      </c>
      <c r="G18" s="11">
        <v>75.721000000000004</v>
      </c>
      <c r="H18" s="49" t="s">
        <v>99</v>
      </c>
      <c r="I18" s="51">
        <v>7989292075</v>
      </c>
      <c r="J18" s="49" t="s">
        <v>44</v>
      </c>
      <c r="K18" s="52" t="s">
        <v>100</v>
      </c>
      <c r="L18" s="49" t="s">
        <v>44</v>
      </c>
      <c r="M18" s="50"/>
      <c r="N18" s="50"/>
      <c r="O18" s="33">
        <f>N18*9.5</f>
        <v>0</v>
      </c>
      <c r="P18" s="34">
        <f>O18*0.2</f>
        <v>0</v>
      </c>
      <c r="Q18" s="50">
        <v>90.83</v>
      </c>
      <c r="R18" s="50">
        <v>18.166</v>
      </c>
      <c r="S18" s="50"/>
      <c r="T18" s="50"/>
      <c r="U18" s="33">
        <f>T18*9.5</f>
        <v>0</v>
      </c>
      <c r="V18" s="34">
        <f>U18*0.2</f>
        <v>0</v>
      </c>
      <c r="W18" s="50">
        <v>80.400000000000006</v>
      </c>
      <c r="X18" s="50">
        <v>16.079999999999998</v>
      </c>
      <c r="Y18" s="50" t="s">
        <v>70</v>
      </c>
      <c r="Z18" s="50"/>
      <c r="AA18" s="50"/>
      <c r="AB18" s="33">
        <f>AA18*9.5</f>
        <v>0</v>
      </c>
      <c r="AC18" s="34">
        <f>AB18*0.3</f>
        <v>0</v>
      </c>
      <c r="AD18" s="50">
        <v>59.25</v>
      </c>
      <c r="AE18" s="50">
        <v>17.774999999999999</v>
      </c>
      <c r="AF18" s="50" t="s">
        <v>101</v>
      </c>
      <c r="AG18" s="50"/>
      <c r="AH18" s="50"/>
      <c r="AI18" s="33">
        <f>AH18*9.5</f>
        <v>0</v>
      </c>
      <c r="AJ18" s="34">
        <f>AI18*0.3</f>
        <v>0</v>
      </c>
      <c r="AK18" s="50">
        <v>79</v>
      </c>
      <c r="AL18" s="50">
        <v>23.7</v>
      </c>
      <c r="AM18" s="53"/>
      <c r="AN18" s="37"/>
      <c r="AO18" s="53"/>
      <c r="AP18" s="37">
        <v>10</v>
      </c>
      <c r="AQ18" s="37" t="s">
        <v>102</v>
      </c>
      <c r="AR18" s="38"/>
      <c r="AS18" s="22" t="s">
        <v>93</v>
      </c>
    </row>
    <row r="19" spans="1:45" s="66" customFormat="1" ht="60" customHeight="1" x14ac:dyDescent="0.25">
      <c r="A19" s="54"/>
      <c r="B19" s="55"/>
      <c r="C19" s="55"/>
      <c r="D19" s="56"/>
      <c r="E19" s="57"/>
      <c r="F19" s="57"/>
      <c r="G19" s="57"/>
      <c r="H19" s="55"/>
      <c r="I19" s="58"/>
      <c r="J19" s="55"/>
      <c r="K19" s="59"/>
      <c r="L19" s="55"/>
      <c r="M19" s="56"/>
      <c r="N19" s="56"/>
      <c r="O19" s="60"/>
      <c r="P19" s="61"/>
      <c r="Q19" s="56"/>
      <c r="R19" s="56"/>
      <c r="S19" s="56"/>
      <c r="T19" s="56"/>
      <c r="U19" s="60"/>
      <c r="V19" s="61"/>
      <c r="W19" s="56"/>
      <c r="X19" s="56"/>
      <c r="Y19" s="56"/>
      <c r="Z19" s="56"/>
      <c r="AA19" s="56"/>
      <c r="AB19" s="60"/>
      <c r="AC19" s="61"/>
      <c r="AD19" s="56"/>
      <c r="AE19" s="56"/>
      <c r="AF19" s="56"/>
      <c r="AG19" s="56"/>
      <c r="AH19" s="56"/>
      <c r="AI19" s="60"/>
      <c r="AJ19" s="61"/>
      <c r="AK19" s="56"/>
      <c r="AL19" s="56"/>
      <c r="AM19" s="62"/>
      <c r="AN19" s="63"/>
      <c r="AO19" s="62"/>
      <c r="AP19" s="63"/>
      <c r="AQ19" s="63"/>
      <c r="AR19" s="64"/>
      <c r="AS19" s="65"/>
    </row>
    <row r="20" spans="1:45" s="40" customFormat="1" ht="23.25" x14ac:dyDescent="0.25">
      <c r="A20" s="79" t="s">
        <v>0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</row>
    <row r="21" spans="1:45" s="40" customFormat="1" ht="23.25" x14ac:dyDescent="0.25">
      <c r="A21" s="80" t="s">
        <v>1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</row>
    <row r="22" spans="1:45" s="40" customFormat="1" ht="21" x14ac:dyDescent="0.25">
      <c r="A22" s="81" t="s">
        <v>2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</row>
    <row r="23" spans="1:45" s="4" customFormat="1" ht="21" x14ac:dyDescent="0.25">
      <c r="A23" s="81" t="s">
        <v>103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</row>
    <row r="24" spans="1:45" s="4" customFormat="1" ht="21" x14ac:dyDescent="0.25">
      <c r="A24" s="81" t="s">
        <v>104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</row>
    <row r="25" spans="1:45" s="40" customFormat="1" ht="15.75" x14ac:dyDescent="0.25">
      <c r="A25" s="82" t="s">
        <v>105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78" t="s">
        <v>6</v>
      </c>
      <c r="N25" s="78"/>
      <c r="O25" s="78"/>
      <c r="P25" s="78"/>
      <c r="Q25" s="78"/>
      <c r="R25" s="78"/>
      <c r="S25" s="78" t="s">
        <v>7</v>
      </c>
      <c r="T25" s="78"/>
      <c r="U25" s="78"/>
      <c r="V25" s="78"/>
      <c r="W25" s="78"/>
      <c r="X25" s="78"/>
      <c r="Y25" s="78" t="s">
        <v>8</v>
      </c>
      <c r="Z25" s="78"/>
      <c r="AA25" s="78"/>
      <c r="AB25" s="78"/>
      <c r="AC25" s="78"/>
      <c r="AD25" s="78"/>
      <c r="AE25" s="78"/>
      <c r="AF25" s="78" t="s">
        <v>9</v>
      </c>
      <c r="AG25" s="78"/>
      <c r="AH25" s="78"/>
      <c r="AI25" s="78"/>
      <c r="AJ25" s="78"/>
      <c r="AK25" s="78"/>
      <c r="AL25" s="78"/>
      <c r="AM25" s="1"/>
      <c r="AN25" s="2"/>
      <c r="AO25" s="1"/>
      <c r="AP25" s="2"/>
      <c r="AQ25" s="2"/>
      <c r="AR25" s="3"/>
      <c r="AS25" s="77" t="s">
        <v>10</v>
      </c>
    </row>
    <row r="26" spans="1:45" s="40" customFormat="1" ht="18.75" x14ac:dyDescent="0.3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78" t="s">
        <v>11</v>
      </c>
      <c r="N26" s="78"/>
      <c r="O26" s="78"/>
      <c r="P26" s="78"/>
      <c r="Q26" s="78" t="s">
        <v>12</v>
      </c>
      <c r="R26" s="78"/>
      <c r="S26" s="78" t="s">
        <v>11</v>
      </c>
      <c r="T26" s="78"/>
      <c r="U26" s="78"/>
      <c r="V26" s="78"/>
      <c r="W26" s="78" t="s">
        <v>12</v>
      </c>
      <c r="X26" s="78"/>
      <c r="Y26" s="67"/>
      <c r="Z26" s="78" t="s">
        <v>11</v>
      </c>
      <c r="AA26" s="78"/>
      <c r="AB26" s="78"/>
      <c r="AC26" s="78"/>
      <c r="AD26" s="78" t="s">
        <v>12</v>
      </c>
      <c r="AE26" s="78"/>
      <c r="AF26" s="68"/>
      <c r="AG26" s="78" t="s">
        <v>11</v>
      </c>
      <c r="AH26" s="78"/>
      <c r="AI26" s="78"/>
      <c r="AJ26" s="78"/>
      <c r="AK26" s="78" t="s">
        <v>12</v>
      </c>
      <c r="AL26" s="78"/>
      <c r="AM26" s="1"/>
      <c r="AN26" s="2"/>
      <c r="AO26" s="1"/>
      <c r="AP26" s="2"/>
      <c r="AQ26" s="2"/>
      <c r="AR26" s="3"/>
      <c r="AS26" s="77"/>
    </row>
    <row r="27" spans="1:45" s="40" customFormat="1" ht="53.45" customHeight="1" x14ac:dyDescent="0.25">
      <c r="A27" s="10" t="s">
        <v>106</v>
      </c>
      <c r="B27" s="10" t="s">
        <v>14</v>
      </c>
      <c r="C27" s="10" t="s">
        <v>15</v>
      </c>
      <c r="D27" s="11" t="s">
        <v>16</v>
      </c>
      <c r="E27" s="12" t="s">
        <v>17</v>
      </c>
      <c r="F27" s="13" t="s">
        <v>11</v>
      </c>
      <c r="G27" s="11" t="s">
        <v>18</v>
      </c>
      <c r="H27" s="10" t="s">
        <v>19</v>
      </c>
      <c r="I27" s="14" t="s">
        <v>20</v>
      </c>
      <c r="J27" s="10" t="s">
        <v>21</v>
      </c>
      <c r="K27" s="10" t="s">
        <v>22</v>
      </c>
      <c r="L27" s="10" t="s">
        <v>23</v>
      </c>
      <c r="M27" s="15" t="s">
        <v>24</v>
      </c>
      <c r="N27" s="15" t="s">
        <v>25</v>
      </c>
      <c r="O27" s="16" t="s">
        <v>26</v>
      </c>
      <c r="P27" s="16" t="s">
        <v>27</v>
      </c>
      <c r="Q27" s="17" t="s">
        <v>26</v>
      </c>
      <c r="R27" s="18" t="s">
        <v>27</v>
      </c>
      <c r="S27" s="15" t="s">
        <v>24</v>
      </c>
      <c r="T27" s="15" t="s">
        <v>25</v>
      </c>
      <c r="U27" s="16" t="s">
        <v>28</v>
      </c>
      <c r="V27" s="16" t="s">
        <v>29</v>
      </c>
      <c r="W27" s="17" t="s">
        <v>28</v>
      </c>
      <c r="X27" s="18" t="s">
        <v>29</v>
      </c>
      <c r="Y27" s="17" t="s">
        <v>30</v>
      </c>
      <c r="Z27" s="15" t="s">
        <v>24</v>
      </c>
      <c r="AA27" s="15" t="s">
        <v>25</v>
      </c>
      <c r="AB27" s="16" t="s">
        <v>31</v>
      </c>
      <c r="AC27" s="16" t="s">
        <v>32</v>
      </c>
      <c r="AD27" s="17" t="s">
        <v>31</v>
      </c>
      <c r="AE27" s="18" t="s">
        <v>32</v>
      </c>
      <c r="AF27" s="17" t="s">
        <v>33</v>
      </c>
      <c r="AG27" s="15" t="s">
        <v>24</v>
      </c>
      <c r="AH27" s="15" t="s">
        <v>25</v>
      </c>
      <c r="AI27" s="16" t="s">
        <v>34</v>
      </c>
      <c r="AJ27" s="16" t="s">
        <v>35</v>
      </c>
      <c r="AK27" s="17" t="s">
        <v>34</v>
      </c>
      <c r="AL27" s="18" t="s">
        <v>35</v>
      </c>
      <c r="AM27" s="19" t="s">
        <v>36</v>
      </c>
      <c r="AN27" s="20" t="s">
        <v>37</v>
      </c>
      <c r="AO27" s="19" t="s">
        <v>38</v>
      </c>
      <c r="AP27" s="21" t="s">
        <v>39</v>
      </c>
      <c r="AQ27" s="22" t="s">
        <v>40</v>
      </c>
      <c r="AR27" s="23"/>
      <c r="AS27" s="77"/>
    </row>
    <row r="28" spans="1:45" s="40" customFormat="1" ht="45" x14ac:dyDescent="0.25">
      <c r="A28" s="28">
        <v>1</v>
      </c>
      <c r="B28" s="26" t="s">
        <v>41</v>
      </c>
      <c r="C28" s="26" t="s">
        <v>107</v>
      </c>
      <c r="D28" s="27">
        <v>18</v>
      </c>
      <c r="E28" s="28">
        <v>1</v>
      </c>
      <c r="F28" s="29">
        <f>P28+V28+AC28+AJ28</f>
        <v>67.506666666666675</v>
      </c>
      <c r="G28" s="30">
        <v>69.506100000000004</v>
      </c>
      <c r="H28" s="26" t="s">
        <v>108</v>
      </c>
      <c r="I28" s="31">
        <v>9704932659</v>
      </c>
      <c r="J28" s="26" t="s">
        <v>44</v>
      </c>
      <c r="K28" s="32" t="s">
        <v>109</v>
      </c>
      <c r="L28" s="26" t="s">
        <v>44</v>
      </c>
      <c r="M28" s="27">
        <v>600</v>
      </c>
      <c r="N28" s="27">
        <v>437</v>
      </c>
      <c r="O28" s="33">
        <f>N28/M28*100</f>
        <v>72.833333333333343</v>
      </c>
      <c r="P28" s="34">
        <f>O28*0.2</f>
        <v>14.56666666666667</v>
      </c>
      <c r="Q28" s="27">
        <v>72.83</v>
      </c>
      <c r="R28" s="27">
        <v>14.566000000000001</v>
      </c>
      <c r="S28" s="27">
        <v>1000</v>
      </c>
      <c r="T28" s="27">
        <v>847</v>
      </c>
      <c r="U28" s="33">
        <f>T28/S28*100</f>
        <v>84.7</v>
      </c>
      <c r="V28" s="34">
        <f>U28*0.2</f>
        <v>16.940000000000001</v>
      </c>
      <c r="W28" s="27">
        <v>84.7</v>
      </c>
      <c r="X28" s="27">
        <v>16.940000000000001</v>
      </c>
      <c r="Y28" s="27" t="s">
        <v>70</v>
      </c>
      <c r="Z28" s="27">
        <v>1000</v>
      </c>
      <c r="AA28" s="27">
        <v>600</v>
      </c>
      <c r="AB28" s="33">
        <f>AA28/Z28*100</f>
        <v>60</v>
      </c>
      <c r="AC28" s="34">
        <f>AB28*0.3</f>
        <v>18</v>
      </c>
      <c r="AD28" s="27">
        <v>66.667000000000002</v>
      </c>
      <c r="AE28" s="27">
        <v>20</v>
      </c>
      <c r="AF28" s="27" t="s">
        <v>91</v>
      </c>
      <c r="AG28" s="27">
        <v>1200</v>
      </c>
      <c r="AH28" s="27">
        <v>720</v>
      </c>
      <c r="AI28" s="33">
        <f>AH28/AG28*100</f>
        <v>60</v>
      </c>
      <c r="AJ28" s="34">
        <f>AI28*0.3</f>
        <v>18</v>
      </c>
      <c r="AK28" s="27">
        <v>60</v>
      </c>
      <c r="AL28" s="27">
        <v>18</v>
      </c>
      <c r="AM28" s="53"/>
      <c r="AN28" s="37"/>
      <c r="AO28" s="53"/>
      <c r="AP28" s="37">
        <v>28</v>
      </c>
      <c r="AQ28" s="37"/>
      <c r="AR28" s="38"/>
      <c r="AS28" s="22" t="s">
        <v>110</v>
      </c>
    </row>
    <row r="29" spans="1:45" s="40" customFormat="1" ht="60" x14ac:dyDescent="0.25">
      <c r="A29" s="28">
        <v>2</v>
      </c>
      <c r="B29" s="41" t="s">
        <v>41</v>
      </c>
      <c r="C29" s="41" t="s">
        <v>67</v>
      </c>
      <c r="D29" s="42">
        <v>4</v>
      </c>
      <c r="E29" s="28">
        <v>2</v>
      </c>
      <c r="F29" s="29">
        <f>P29+V29+AC29+AJ29</f>
        <v>79.88</v>
      </c>
      <c r="G29" s="43">
        <v>82.69</v>
      </c>
      <c r="H29" s="41" t="s">
        <v>68</v>
      </c>
      <c r="I29" s="44">
        <v>6303506735</v>
      </c>
      <c r="J29" s="41" t="s">
        <v>44</v>
      </c>
      <c r="K29" s="45" t="s">
        <v>69</v>
      </c>
      <c r="L29" s="41" t="s">
        <v>44</v>
      </c>
      <c r="M29" s="42">
        <v>10</v>
      </c>
      <c r="N29" s="42">
        <v>9.6999999999999993</v>
      </c>
      <c r="O29" s="33">
        <f>N29*9.5</f>
        <v>92.149999999999991</v>
      </c>
      <c r="P29" s="34">
        <f t="shared" ref="P29:P31" si="6">O29*0.2</f>
        <v>18.43</v>
      </c>
      <c r="Q29" s="42">
        <v>97</v>
      </c>
      <c r="R29" s="42">
        <v>19.399999999999999</v>
      </c>
      <c r="S29" s="42">
        <v>10</v>
      </c>
      <c r="T29" s="42">
        <v>7.33</v>
      </c>
      <c r="U29" s="33">
        <f>T29*9.5</f>
        <v>69.635000000000005</v>
      </c>
      <c r="V29" s="34">
        <f t="shared" ref="V29:V31" si="7">U29*0.2</f>
        <v>13.927000000000001</v>
      </c>
      <c r="W29" s="42">
        <v>73.3</v>
      </c>
      <c r="X29" s="42">
        <v>14.66</v>
      </c>
      <c r="Y29" s="42" t="s">
        <v>70</v>
      </c>
      <c r="Z29" s="42">
        <v>1000</v>
      </c>
      <c r="AA29" s="42">
        <v>788</v>
      </c>
      <c r="AB29" s="33">
        <f>AA29/Z29*100</f>
        <v>78.8</v>
      </c>
      <c r="AC29" s="34">
        <f t="shared" ref="AC29:AC31" si="8">AB29*0.3</f>
        <v>23.639999999999997</v>
      </c>
      <c r="AD29" s="42">
        <v>78.3</v>
      </c>
      <c r="AE29" s="42">
        <v>23.49</v>
      </c>
      <c r="AF29" s="42" t="s">
        <v>64</v>
      </c>
      <c r="AG29" s="42">
        <v>10</v>
      </c>
      <c r="AH29" s="42">
        <v>8.3800000000000008</v>
      </c>
      <c r="AI29" s="33">
        <f>AH29*9.5</f>
        <v>79.610000000000014</v>
      </c>
      <c r="AJ29" s="34">
        <f t="shared" ref="AJ29:AJ31" si="9">AI29*0.3</f>
        <v>23.883000000000003</v>
      </c>
      <c r="AK29" s="42">
        <v>83.8</v>
      </c>
      <c r="AL29" s="42">
        <v>25.14</v>
      </c>
      <c r="AM29" s="53"/>
      <c r="AN29" s="37"/>
      <c r="AO29" s="53"/>
      <c r="AP29" s="37">
        <v>29</v>
      </c>
      <c r="AQ29" s="37"/>
      <c r="AR29" s="38"/>
      <c r="AS29" s="39" t="s">
        <v>59</v>
      </c>
    </row>
    <row r="30" spans="1:45" s="69" customFormat="1" ht="31.5" x14ac:dyDescent="0.25">
      <c r="A30" s="28">
        <v>3</v>
      </c>
      <c r="B30" s="41" t="s">
        <v>41</v>
      </c>
      <c r="C30" s="41" t="s">
        <v>111</v>
      </c>
      <c r="D30" s="42">
        <v>19</v>
      </c>
      <c r="E30" s="28">
        <v>3</v>
      </c>
      <c r="F30" s="29">
        <f t="shared" ref="F30" si="10">P30+V30+AC30+AJ30</f>
        <v>69.418333333333322</v>
      </c>
      <c r="G30" s="43">
        <v>69.418999999999997</v>
      </c>
      <c r="H30" s="41" t="s">
        <v>112</v>
      </c>
      <c r="I30" s="44">
        <v>9908416486</v>
      </c>
      <c r="J30" s="41" t="s">
        <v>44</v>
      </c>
      <c r="K30" s="45" t="s">
        <v>69</v>
      </c>
      <c r="L30" s="41" t="s">
        <v>44</v>
      </c>
      <c r="M30" s="42">
        <v>600</v>
      </c>
      <c r="N30" s="42">
        <v>451</v>
      </c>
      <c r="O30" s="33">
        <f t="shared" ref="O30" si="11">N30/M30*100</f>
        <v>75.166666666666671</v>
      </c>
      <c r="P30" s="34">
        <f t="shared" si="6"/>
        <v>15.033333333333335</v>
      </c>
      <c r="Q30" s="42">
        <v>75.17</v>
      </c>
      <c r="R30" s="42">
        <v>15.034000000000001</v>
      </c>
      <c r="S30" s="42">
        <v>1000</v>
      </c>
      <c r="T30" s="42">
        <v>758</v>
      </c>
      <c r="U30" s="33">
        <f t="shared" ref="U30" si="12">T30/S30*100</f>
        <v>75.8</v>
      </c>
      <c r="V30" s="34">
        <f t="shared" si="7"/>
        <v>15.16</v>
      </c>
      <c r="W30" s="42">
        <v>75.8</v>
      </c>
      <c r="X30" s="42">
        <v>15.16</v>
      </c>
      <c r="Y30" s="42" t="s">
        <v>70</v>
      </c>
      <c r="Z30" s="42">
        <v>1000</v>
      </c>
      <c r="AA30" s="42">
        <v>615</v>
      </c>
      <c r="AB30" s="33">
        <f t="shared" ref="AB30" si="13">AA30/Z30*100</f>
        <v>61.5</v>
      </c>
      <c r="AC30" s="34">
        <f t="shared" si="8"/>
        <v>18.45</v>
      </c>
      <c r="AD30" s="42">
        <v>61.5</v>
      </c>
      <c r="AE30" s="42">
        <v>18.45</v>
      </c>
      <c r="AF30" s="42" t="s">
        <v>64</v>
      </c>
      <c r="AG30" s="42">
        <v>1200</v>
      </c>
      <c r="AH30" s="42">
        <v>831</v>
      </c>
      <c r="AI30" s="33">
        <f>AH30/AG30*100</f>
        <v>69.25</v>
      </c>
      <c r="AJ30" s="34">
        <f t="shared" si="9"/>
        <v>20.774999999999999</v>
      </c>
      <c r="AK30" s="42">
        <v>69.25</v>
      </c>
      <c r="AL30" s="42">
        <v>20.774999999999999</v>
      </c>
      <c r="AM30" s="53"/>
      <c r="AN30" s="37"/>
      <c r="AO30" s="53"/>
      <c r="AP30" s="37">
        <v>30</v>
      </c>
      <c r="AQ30" s="37"/>
      <c r="AR30" s="38"/>
      <c r="AS30" s="38"/>
    </row>
    <row r="31" spans="1:45" ht="63" x14ac:dyDescent="0.25">
      <c r="A31" s="28">
        <v>4</v>
      </c>
      <c r="B31" s="26" t="s">
        <v>41</v>
      </c>
      <c r="C31" s="26" t="s">
        <v>113</v>
      </c>
      <c r="D31" s="27">
        <v>25</v>
      </c>
      <c r="E31" s="28">
        <v>4</v>
      </c>
      <c r="F31" s="29">
        <f>P31+V31+AC31+AJ31</f>
        <v>57.508095238095237</v>
      </c>
      <c r="G31" s="27">
        <v>64.926000000000002</v>
      </c>
      <c r="H31" s="26" t="s">
        <v>114</v>
      </c>
      <c r="I31" s="31">
        <v>9542290702</v>
      </c>
      <c r="J31" s="26" t="s">
        <v>44</v>
      </c>
      <c r="K31" s="32" t="s">
        <v>69</v>
      </c>
      <c r="L31" s="26" t="s">
        <v>44</v>
      </c>
      <c r="M31" s="27">
        <v>600</v>
      </c>
      <c r="N31" s="27">
        <v>371</v>
      </c>
      <c r="O31" s="33">
        <f>N31/M31*100</f>
        <v>61.833333333333329</v>
      </c>
      <c r="P31" s="34">
        <f t="shared" si="6"/>
        <v>12.366666666666667</v>
      </c>
      <c r="Q31" s="27">
        <v>61.83</v>
      </c>
      <c r="R31" s="27">
        <v>12.366</v>
      </c>
      <c r="S31" s="27">
        <v>1000</v>
      </c>
      <c r="T31" s="27">
        <v>597</v>
      </c>
      <c r="U31" s="33">
        <f>T31/S31*100</f>
        <v>59.699999999999996</v>
      </c>
      <c r="V31" s="34">
        <f t="shared" si="7"/>
        <v>11.94</v>
      </c>
      <c r="W31" s="27">
        <v>59.7</v>
      </c>
      <c r="X31" s="27">
        <v>11.94</v>
      </c>
      <c r="Y31" s="27" t="s">
        <v>70</v>
      </c>
      <c r="Z31" s="27">
        <v>1000</v>
      </c>
      <c r="AA31" s="27">
        <v>561</v>
      </c>
      <c r="AB31" s="33">
        <f>AA31/Z31*100</f>
        <v>56.100000000000009</v>
      </c>
      <c r="AC31" s="34">
        <f t="shared" si="8"/>
        <v>16.830000000000002</v>
      </c>
      <c r="AD31" s="27">
        <v>56.1</v>
      </c>
      <c r="AE31" s="27">
        <v>16.829999999999998</v>
      </c>
      <c r="AF31" s="27" t="s">
        <v>115</v>
      </c>
      <c r="AG31" s="27">
        <v>1400</v>
      </c>
      <c r="AH31" s="27">
        <v>764</v>
      </c>
      <c r="AI31" s="33">
        <f>AH31/AG31*100</f>
        <v>54.571428571428569</v>
      </c>
      <c r="AJ31" s="34">
        <f t="shared" si="9"/>
        <v>16.37142857142857</v>
      </c>
      <c r="AK31" s="27">
        <v>79.3</v>
      </c>
      <c r="AL31" s="27">
        <v>23.79</v>
      </c>
      <c r="AM31" s="35" t="s">
        <v>116</v>
      </c>
      <c r="AN31" s="36" t="s">
        <v>49</v>
      </c>
      <c r="AO31" s="35" t="s">
        <v>50</v>
      </c>
      <c r="AP31" s="37">
        <v>31</v>
      </c>
      <c r="AQ31" s="37" t="s">
        <v>117</v>
      </c>
      <c r="AR31" s="38"/>
      <c r="AS31" s="39" t="s">
        <v>59</v>
      </c>
    </row>
    <row r="32" spans="1:45" ht="37.15" customHeight="1" x14ac:dyDescent="0.25">
      <c r="A32" s="69"/>
      <c r="C32" s="69"/>
      <c r="D32" s="70"/>
      <c r="E32" s="69"/>
      <c r="F32" s="69"/>
      <c r="G32" s="70"/>
      <c r="I32" s="71"/>
      <c r="J32" s="69"/>
      <c r="K32" s="72"/>
      <c r="L32" s="69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Z32" s="70"/>
      <c r="AA32" s="70"/>
      <c r="AB32" s="70"/>
      <c r="AC32" s="70"/>
      <c r="AD32" s="70"/>
      <c r="AE32" s="70"/>
      <c r="AG32" s="70"/>
      <c r="AH32" s="70"/>
      <c r="AI32" s="70"/>
      <c r="AJ32" s="70"/>
      <c r="AK32" s="70"/>
      <c r="AL32" s="70"/>
      <c r="AM32" s="71"/>
      <c r="AN32" s="70"/>
      <c r="AO32" s="71"/>
      <c r="AP32" s="70"/>
      <c r="AQ32" s="70"/>
      <c r="AR32" s="69"/>
      <c r="AS32" s="69"/>
    </row>
    <row r="33" spans="1:45" ht="37.15" customHeight="1" x14ac:dyDescent="0.25">
      <c r="A33" s="69"/>
      <c r="C33" s="69"/>
      <c r="D33" s="70"/>
      <c r="E33" s="69"/>
      <c r="F33" s="69"/>
      <c r="G33" s="70"/>
      <c r="I33" s="73"/>
      <c r="J33" s="69"/>
      <c r="K33" s="72"/>
      <c r="L33" s="69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Z33" s="70"/>
      <c r="AA33" s="70"/>
      <c r="AB33" s="70"/>
      <c r="AC33" s="70"/>
      <c r="AD33" s="70"/>
      <c r="AE33" s="70"/>
      <c r="AG33" s="70"/>
      <c r="AH33" s="70"/>
      <c r="AI33" s="70"/>
      <c r="AJ33" s="70"/>
      <c r="AK33" s="70"/>
      <c r="AL33" s="70"/>
      <c r="AM33" s="71"/>
      <c r="AN33" s="70"/>
      <c r="AO33" s="71"/>
      <c r="AP33" s="70"/>
      <c r="AQ33" s="70"/>
      <c r="AR33" s="69"/>
      <c r="AS33" s="69"/>
    </row>
  </sheetData>
  <mergeCells count="38">
    <mergeCell ref="A6:L7"/>
    <mergeCell ref="M6:R6"/>
    <mergeCell ref="S6:X6"/>
    <mergeCell ref="Y6:AE6"/>
    <mergeCell ref="AF6:AL6"/>
    <mergeCell ref="A1:AS1"/>
    <mergeCell ref="A2:AS2"/>
    <mergeCell ref="A3:AS3"/>
    <mergeCell ref="A4:AS4"/>
    <mergeCell ref="A5:AS5"/>
    <mergeCell ref="AS6:AS8"/>
    <mergeCell ref="M7:P7"/>
    <mergeCell ref="Q7:R7"/>
    <mergeCell ref="S7:V7"/>
    <mergeCell ref="W7:X7"/>
    <mergeCell ref="Z7:AC7"/>
    <mergeCell ref="AD7:AE7"/>
    <mergeCell ref="AG7:AJ7"/>
    <mergeCell ref="AK7:AL7"/>
    <mergeCell ref="A25:L26"/>
    <mergeCell ref="M25:R25"/>
    <mergeCell ref="S25:X25"/>
    <mergeCell ref="Y25:AE25"/>
    <mergeCell ref="AF25:AL25"/>
    <mergeCell ref="A20:AS20"/>
    <mergeCell ref="A21:AS21"/>
    <mergeCell ref="A22:AS22"/>
    <mergeCell ref="A23:AS23"/>
    <mergeCell ref="A24:AS24"/>
    <mergeCell ref="AS25:AS27"/>
    <mergeCell ref="M26:P26"/>
    <mergeCell ref="Q26:R26"/>
    <mergeCell ref="S26:V26"/>
    <mergeCell ref="W26:X26"/>
    <mergeCell ref="Z26:AC26"/>
    <mergeCell ref="AD26:AE26"/>
    <mergeCell ref="AG26:AJ26"/>
    <mergeCell ref="AK26:AL26"/>
  </mergeCells>
  <pageMargins left="0.25" right="0.25" top="0.75" bottom="0.75" header="0.3" footer="0.3"/>
  <pageSetup paperSize="5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CRT ENGLISH</vt:lpstr>
      <vt:lpstr>'CRT ENGLISH'!Print_Titles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2026-09-26T12:29:08Z</cp:lastPrinted>
  <dcterms:created xsi:type="dcterms:W3CDTF">2026-09-26T12:13:20Z</dcterms:created>
  <dcterms:modified xsi:type="dcterms:W3CDTF">2026-09-26T12:29:10Z</dcterms:modified>
</cp:coreProperties>
</file>