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2600"/>
  </bookViews>
  <sheets>
    <sheet name="CRT BS " sheetId="1" r:id="rId1"/>
  </sheets>
  <definedNames>
    <definedName name="_xlnm._FilterDatabase" localSheetId="0" hidden="1">'CRT BS '!$A$9:$AS$9</definedName>
    <definedName name="_xlnm.Print_Titles" localSheetId="0">'CRT BS '!$7:$9</definedName>
  </definedNames>
  <calcPr calcId="144525"/>
</workbook>
</file>

<file path=xl/calcChain.xml><?xml version="1.0" encoding="utf-8"?>
<calcChain xmlns="http://schemas.openxmlformats.org/spreadsheetml/2006/main">
  <c r="AJ14" i="1" l="1"/>
  <c r="AK14" i="1" s="1"/>
  <c r="AC14" i="1"/>
  <c r="AD14" i="1" s="1"/>
  <c r="V14" i="1"/>
  <c r="W14" i="1" s="1"/>
  <c r="P14" i="1"/>
  <c r="Q14" i="1" s="1"/>
  <c r="AJ13" i="1"/>
  <c r="AK13" i="1" s="1"/>
  <c r="AC13" i="1"/>
  <c r="AD13" i="1" s="1"/>
  <c r="V13" i="1"/>
  <c r="W13" i="1" s="1"/>
  <c r="P13" i="1"/>
  <c r="Q13" i="1" s="1"/>
  <c r="F13" i="1" s="1"/>
  <c r="AJ12" i="1"/>
  <c r="AK12" i="1" s="1"/>
  <c r="AC12" i="1"/>
  <c r="AD12" i="1" s="1"/>
  <c r="V12" i="1"/>
  <c r="W12" i="1" s="1"/>
  <c r="Q12" i="1"/>
  <c r="F12" i="1" s="1"/>
  <c r="P12" i="1"/>
  <c r="AJ11" i="1"/>
  <c r="AK11" i="1" s="1"/>
  <c r="AC11" i="1"/>
  <c r="AD11" i="1" s="1"/>
  <c r="V11" i="1"/>
  <c r="W11" i="1" s="1"/>
  <c r="P11" i="1"/>
  <c r="Q11" i="1" s="1"/>
  <c r="F11" i="1" s="1"/>
  <c r="AK10" i="1"/>
  <c r="AJ10" i="1"/>
  <c r="AC10" i="1"/>
  <c r="AD10" i="1" s="1"/>
  <c r="V10" i="1"/>
  <c r="W10" i="1" s="1"/>
  <c r="P10" i="1"/>
  <c r="Q10" i="1" s="1"/>
  <c r="F10" i="1" s="1"/>
</calcChain>
</file>

<file path=xl/sharedStrings.xml><?xml version="1.0" encoding="utf-8"?>
<sst xmlns="http://schemas.openxmlformats.org/spreadsheetml/2006/main" count="128" uniqueCount="76">
  <si>
    <t>KGBV Teaching Recruitment 2026 - Annamayya District</t>
  </si>
  <si>
    <t>Revised Final Merit List</t>
  </si>
  <si>
    <t>Name of the Post : CRT Biological Science</t>
  </si>
  <si>
    <t>Roster Point &amp; Cycle: SC Gr-I (1-2)</t>
  </si>
  <si>
    <t>Number of Vacancies: 01</t>
  </si>
  <si>
    <t>ANNAMAYYA-CRT(NL) - BIOLOGICAL SCIENCE (ENGLISH MEDIUM)- SC Category -  MERIT List</t>
  </si>
  <si>
    <t>SSC(20%)</t>
  </si>
  <si>
    <t>INTER(20%)</t>
  </si>
  <si>
    <t>UG(30%)</t>
  </si>
  <si>
    <t>BED(30%)</t>
  </si>
  <si>
    <t>Remarks</t>
  </si>
  <si>
    <t>VERIFIED MARKS</t>
  </si>
  <si>
    <t>ONLINE MARKS</t>
  </si>
  <si>
    <t>S.NO</t>
  </si>
  <si>
    <t>Post Name</t>
  </si>
  <si>
    <t>Candidate ID</t>
  </si>
  <si>
    <t>Rank (Online)</t>
  </si>
  <si>
    <t>Rank(After verification)</t>
  </si>
  <si>
    <t>Total Marks(ONLINE)</t>
  </si>
  <si>
    <t>Applicant Name</t>
  </si>
  <si>
    <t>Mobile No</t>
  </si>
  <si>
    <t>PH</t>
  </si>
  <si>
    <t>Ex-Service Men</t>
  </si>
  <si>
    <t>Caste</t>
  </si>
  <si>
    <t>EWS</t>
  </si>
  <si>
    <t>MAX MARKS</t>
  </si>
  <si>
    <t>SECURED MARKS/GPA</t>
  </si>
  <si>
    <t>SSC %</t>
  </si>
  <si>
    <t>SSC Weightage (20%)</t>
  </si>
  <si>
    <t>Inter %</t>
  </si>
  <si>
    <t>Inter Weightage (20%)</t>
  </si>
  <si>
    <t>UG Course</t>
  </si>
  <si>
    <t>UG %</t>
  </si>
  <si>
    <t>UG Weightage</t>
  </si>
  <si>
    <t>Professional Qualification</t>
  </si>
  <si>
    <t>B.Ed %</t>
  </si>
  <si>
    <t>B.Ed Weightage</t>
  </si>
  <si>
    <t>NATIVE MANDAL</t>
  </si>
  <si>
    <t>NATIVE DISTRICT</t>
  </si>
  <si>
    <t>LOCAL/NON LOCAL</t>
  </si>
  <si>
    <t>CAT</t>
  </si>
  <si>
    <t>VERIFICATION DATE</t>
  </si>
  <si>
    <t>CRT(NL) - BIOLOGICAL SCIENCE (ENGLISH MEDIUM)</t>
  </si>
  <si>
    <t>KR0012046</t>
  </si>
  <si>
    <t>SWATHI</t>
  </si>
  <si>
    <t>NO</t>
  </si>
  <si>
    <t>SC-GR II</t>
  </si>
  <si>
    <t>B.Sc - BOTANY, ZOOLOGY, CHEMISTRY</t>
  </si>
  <si>
    <t>B.Ed. - BIOLOGICAL SCIENCE, ENGLISH</t>
  </si>
  <si>
    <t>B.KOTHAKOTA</t>
  </si>
  <si>
    <t>ANNAMAYYA</t>
  </si>
  <si>
    <t>LOCAL</t>
  </si>
  <si>
    <t>15.09.2026</t>
  </si>
  <si>
    <t>KR0015860</t>
  </si>
  <si>
    <t>CHANDRA KALA</t>
  </si>
  <si>
    <t>B.Sc - BIO TECHNOLOGY, CHEMISTRY, ENVIRONMENT SCIENCES, ENGLISH</t>
  </si>
  <si>
    <t>B.Ed. - BIOLOGICAL SCIENCE, TELUGU</t>
  </si>
  <si>
    <t>T.SUNDUPALLI</t>
  </si>
  <si>
    <t>NON LOCAL</t>
  </si>
  <si>
    <t>15.09.2027</t>
  </si>
  <si>
    <t>KR0015643</t>
  </si>
  <si>
    <t>SAMATHA KUMARI</t>
  </si>
  <si>
    <t>B.Sc - BIO TECHNOLOGY, ZOOLOGY, CHEMISTRY</t>
  </si>
  <si>
    <t>RAMAURAM</t>
  </si>
  <si>
    <t>15.09.2028</t>
  </si>
  <si>
    <t>Percentage corrected during certificate verification; hence, a difference from the online application.</t>
  </si>
  <si>
    <t>KR0006144</t>
  </si>
  <si>
    <t>JALA REENA MADHURI</t>
  </si>
  <si>
    <t>SC-GR III</t>
  </si>
  <si>
    <t>L.R.PALLI</t>
  </si>
  <si>
    <t>10.08.2026</t>
  </si>
  <si>
    <t>KR0014100</t>
  </si>
  <si>
    <t>SANDHYA</t>
  </si>
  <si>
    <t>B.Sc - ZOOLOGY, BOTANY, CHEMISTRY, ENGLISH</t>
  </si>
  <si>
    <t>15.09.2029</t>
  </si>
  <si>
    <t>Absent for Certificate Verification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</si>
</sst>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8" fillId="6" borderId="1" xfId="1" applyFont="1" applyFill="1" applyBorder="1" applyAlignment="1">
      <alignment horizontal="center" vertical="center" wrapText="1"/>
    </xf>
    <xf numFmtId="0" fontId="8" fillId="7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8" borderId="1" xfId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left" vertical="center" wrapText="1"/>
    </xf>
    <xf numFmtId="0" fontId="5" fillId="3" borderId="1" xfId="1" applyFill="1" applyBorder="1" applyAlignment="1">
      <alignment vertical="center" wrapText="1"/>
    </xf>
    <xf numFmtId="0" fontId="5" fillId="3" borderId="1" xfId="1" applyFill="1" applyBorder="1" applyAlignment="1">
      <alignment horizontal="center" vertical="center" wrapText="1"/>
    </xf>
    <xf numFmtId="0" fontId="6" fillId="8" borderId="1" xfId="1" applyFont="1" applyFill="1" applyBorder="1" applyAlignment="1">
      <alignment horizontal="center" vertical="center" wrapText="1"/>
    </xf>
    <xf numFmtId="2" fontId="7" fillId="5" borderId="1" xfId="1" applyNumberFormat="1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5" fillId="3" borderId="1" xfId="1" applyFill="1" applyBorder="1" applyAlignment="1">
      <alignment horizontal="left" vertical="center" wrapText="1"/>
    </xf>
    <xf numFmtId="2" fontId="5" fillId="5" borderId="1" xfId="1" applyNumberFormat="1" applyFill="1" applyBorder="1" applyAlignment="1">
      <alignment horizontal="center" vertical="center" wrapText="1"/>
    </xf>
    <xf numFmtId="2" fontId="7" fillId="5" borderId="1" xfId="1" applyNumberFormat="1" applyFont="1" applyFill="1" applyBorder="1" applyAlignment="1">
      <alignment horizontal="center" vertical="center" wrapText="1"/>
    </xf>
    <xf numFmtId="0" fontId="5" fillId="5" borderId="1" xfId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2" fontId="6" fillId="5" borderId="1" xfId="1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9" fillId="9" borderId="1" xfId="1" applyFont="1" applyFill="1" applyBorder="1" applyAlignment="1">
      <alignment horizontal="left" vertical="center" wrapText="1"/>
    </xf>
    <xf numFmtId="0" fontId="5" fillId="9" borderId="1" xfId="1" applyFill="1" applyBorder="1" applyAlignment="1">
      <alignment vertical="center" wrapText="1"/>
    </xf>
    <xf numFmtId="0" fontId="5" fillId="9" borderId="1" xfId="1" applyFill="1" applyBorder="1" applyAlignment="1">
      <alignment horizontal="center" vertical="center" wrapText="1"/>
    </xf>
    <xf numFmtId="0" fontId="6" fillId="9" borderId="1" xfId="1" applyFont="1" applyFill="1" applyBorder="1" applyAlignment="1">
      <alignment horizontal="center" vertical="center" wrapText="1"/>
    </xf>
    <xf numFmtId="0" fontId="5" fillId="9" borderId="1" xfId="1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0" fontId="5" fillId="0" borderId="1" xfId="1" applyBorder="1" applyAlignment="1">
      <alignment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3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"/>
  <sheetViews>
    <sheetView tabSelected="1" zoomScaleNormal="100" workbookViewId="0">
      <pane ySplit="9" topLeftCell="A10" activePane="bottomLeft" state="frozen"/>
      <selection pane="bottomLeft" activeCell="Q15" sqref="Q15"/>
    </sheetView>
  </sheetViews>
  <sheetFormatPr defaultRowHeight="40.15" customHeight="1" x14ac:dyDescent="0.25"/>
  <cols>
    <col min="1" max="1" width="5.5703125" style="51" bestFit="1" customWidth="1"/>
    <col min="2" max="2" width="19.140625" style="52" customWidth="1"/>
    <col min="3" max="3" width="12" customWidth="1"/>
    <col min="4" max="4" width="5.5703125" style="51" customWidth="1"/>
    <col min="5" max="5" width="6.7109375" customWidth="1"/>
    <col min="6" max="7" width="7.85546875" customWidth="1"/>
    <col min="8" max="8" width="18" customWidth="1"/>
    <col min="9" max="9" width="13.28515625" style="53" customWidth="1"/>
    <col min="10" max="10" width="3.85546875" hidden="1" customWidth="1"/>
    <col min="11" max="11" width="6" hidden="1" customWidth="1"/>
    <col min="12" max="12" width="9.85546875" style="51" customWidth="1"/>
    <col min="13" max="13" width="7.5703125" hidden="1" customWidth="1"/>
    <col min="14" max="14" width="11.5703125" style="51" hidden="1" customWidth="1"/>
    <col min="15" max="15" width="7.7109375" style="51" hidden="1" customWidth="1"/>
    <col min="16" max="17" width="7.7109375" style="51" customWidth="1"/>
    <col min="18" max="18" width="8.140625" style="51" customWidth="1"/>
    <col min="19" max="19" width="8.28515625" style="51" customWidth="1"/>
    <col min="20" max="21" width="8.28515625" style="51" hidden="1" customWidth="1"/>
    <col min="22" max="22" width="6.5703125" style="51" customWidth="1"/>
    <col min="23" max="23" width="8.28515625" style="51" customWidth="1"/>
    <col min="24" max="24" width="6.5703125" style="51" customWidth="1"/>
    <col min="25" max="25" width="7" style="51" customWidth="1"/>
    <col min="26" max="26" width="17" style="51" hidden="1" customWidth="1"/>
    <col min="27" max="28" width="7.42578125" style="51" hidden="1" customWidth="1"/>
    <col min="29" max="29" width="6.85546875" style="51" customWidth="1"/>
    <col min="30" max="30" width="7.42578125" style="51" customWidth="1"/>
    <col min="31" max="31" width="7" style="51" customWidth="1"/>
    <col min="32" max="32" width="6.85546875" style="51" customWidth="1"/>
    <col min="33" max="33" width="13.42578125" style="51" hidden="1" customWidth="1"/>
    <col min="34" max="35" width="7.28515625" style="51" hidden="1" customWidth="1"/>
    <col min="36" max="36" width="7.28515625" style="51" customWidth="1"/>
    <col min="37" max="37" width="8" style="51" customWidth="1"/>
    <col min="38" max="39" width="7.28515625" style="51" customWidth="1"/>
    <col min="40" max="42" width="0" style="51" hidden="1" customWidth="1"/>
    <col min="43" max="43" width="0" hidden="1" customWidth="1"/>
    <col min="44" max="44" width="12.42578125" hidden="1" customWidth="1"/>
    <col min="45" max="45" width="0" hidden="1" customWidth="1"/>
    <col min="46" max="46" width="21.7109375" customWidth="1"/>
  </cols>
  <sheetData>
    <row r="1" spans="1:46" s="1" customFormat="1" ht="23.25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</row>
    <row r="2" spans="1:46" s="1" customFormat="1" ht="23.25" x14ac:dyDescent="0.25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</row>
    <row r="3" spans="1:46" s="1" customFormat="1" ht="21" x14ac:dyDescent="0.25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</row>
    <row r="4" spans="1:46" s="1" customFormat="1" ht="21" x14ac:dyDescent="0.2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</row>
    <row r="5" spans="1:46" s="1" customFormat="1" ht="21" x14ac:dyDescent="0.25">
      <c r="A5" s="58" t="s">
        <v>4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</row>
    <row r="6" spans="1:46" ht="3" customHeight="1" x14ac:dyDescent="0.25">
      <c r="A6" s="2"/>
      <c r="B6" s="3"/>
      <c r="C6" s="4"/>
      <c r="D6" s="2"/>
      <c r="E6" s="4"/>
      <c r="F6" s="4"/>
      <c r="G6" s="4"/>
      <c r="H6" s="4"/>
      <c r="I6" s="5"/>
      <c r="J6" s="4"/>
      <c r="K6" s="4"/>
      <c r="L6" s="2"/>
      <c r="M6" s="4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4"/>
      <c r="AR6" s="4"/>
      <c r="AS6" s="4"/>
      <c r="AT6" s="4"/>
    </row>
    <row r="7" spans="1:46" ht="18.75" customHeight="1" x14ac:dyDescent="0.25">
      <c r="A7" s="59" t="s">
        <v>5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60" t="s">
        <v>6</v>
      </c>
      <c r="O7" s="60"/>
      <c r="P7" s="60"/>
      <c r="Q7" s="60"/>
      <c r="R7" s="60"/>
      <c r="S7" s="60"/>
      <c r="T7" s="60" t="s">
        <v>7</v>
      </c>
      <c r="U7" s="60"/>
      <c r="V7" s="60"/>
      <c r="W7" s="60"/>
      <c r="X7" s="60"/>
      <c r="Y7" s="60"/>
      <c r="Z7" s="60" t="s">
        <v>8</v>
      </c>
      <c r="AA7" s="60"/>
      <c r="AB7" s="60"/>
      <c r="AC7" s="60"/>
      <c r="AD7" s="60"/>
      <c r="AE7" s="60"/>
      <c r="AF7" s="60"/>
      <c r="AG7" s="60" t="s">
        <v>9</v>
      </c>
      <c r="AH7" s="60"/>
      <c r="AI7" s="60"/>
      <c r="AJ7" s="60"/>
      <c r="AK7" s="60"/>
      <c r="AL7" s="60"/>
      <c r="AM7" s="60"/>
      <c r="AN7" s="6"/>
      <c r="AO7" s="6"/>
      <c r="AP7" s="6"/>
      <c r="AQ7" s="4"/>
      <c r="AR7" s="4"/>
      <c r="AS7" s="4"/>
      <c r="AT7" s="54" t="s">
        <v>10</v>
      </c>
    </row>
    <row r="8" spans="1:46" ht="18.75" x14ac:dyDescent="0.3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5" t="s">
        <v>11</v>
      </c>
      <c r="O8" s="55"/>
      <c r="P8" s="55"/>
      <c r="Q8" s="55"/>
      <c r="R8" s="55" t="s">
        <v>12</v>
      </c>
      <c r="S8" s="55"/>
      <c r="T8" s="55" t="s">
        <v>11</v>
      </c>
      <c r="U8" s="55"/>
      <c r="V8" s="55"/>
      <c r="W8" s="55"/>
      <c r="X8" s="55" t="s">
        <v>12</v>
      </c>
      <c r="Y8" s="55"/>
      <c r="Z8" s="7"/>
      <c r="AA8" s="55" t="s">
        <v>11</v>
      </c>
      <c r="AB8" s="55"/>
      <c r="AC8" s="55"/>
      <c r="AD8" s="55"/>
      <c r="AE8" s="55" t="s">
        <v>12</v>
      </c>
      <c r="AF8" s="55"/>
      <c r="AG8" s="8"/>
      <c r="AH8" s="55" t="s">
        <v>11</v>
      </c>
      <c r="AI8" s="55"/>
      <c r="AJ8" s="55"/>
      <c r="AK8" s="55"/>
      <c r="AL8" s="55" t="s">
        <v>12</v>
      </c>
      <c r="AM8" s="55"/>
      <c r="AN8" s="6"/>
      <c r="AO8" s="6"/>
      <c r="AP8" s="6"/>
      <c r="AQ8" s="4"/>
      <c r="AR8" s="4"/>
      <c r="AS8" s="4"/>
      <c r="AT8" s="54"/>
    </row>
    <row r="9" spans="1:46" s="21" customFormat="1" ht="57" customHeight="1" x14ac:dyDescent="0.25">
      <c r="A9" s="9" t="s">
        <v>13</v>
      </c>
      <c r="B9" s="10" t="s">
        <v>14</v>
      </c>
      <c r="C9" s="11" t="s">
        <v>15</v>
      </c>
      <c r="D9" s="12" t="s">
        <v>16</v>
      </c>
      <c r="E9" s="13" t="s">
        <v>17</v>
      </c>
      <c r="F9" s="14" t="s">
        <v>11</v>
      </c>
      <c r="G9" s="9" t="s">
        <v>18</v>
      </c>
      <c r="H9" s="15" t="s">
        <v>19</v>
      </c>
      <c r="I9" s="10" t="s">
        <v>20</v>
      </c>
      <c r="J9" s="11" t="s">
        <v>21</v>
      </c>
      <c r="K9" s="11" t="s">
        <v>22</v>
      </c>
      <c r="L9" s="9" t="s">
        <v>23</v>
      </c>
      <c r="M9" s="11" t="s">
        <v>24</v>
      </c>
      <c r="N9" s="16" t="s">
        <v>25</v>
      </c>
      <c r="O9" s="16" t="s">
        <v>26</v>
      </c>
      <c r="P9" s="14" t="s">
        <v>27</v>
      </c>
      <c r="Q9" s="14" t="s">
        <v>28</v>
      </c>
      <c r="R9" s="9" t="s">
        <v>27</v>
      </c>
      <c r="S9" s="17" t="s">
        <v>28</v>
      </c>
      <c r="T9" s="16" t="s">
        <v>25</v>
      </c>
      <c r="U9" s="16" t="s">
        <v>26</v>
      </c>
      <c r="V9" s="14" t="s">
        <v>29</v>
      </c>
      <c r="W9" s="14" t="s">
        <v>30</v>
      </c>
      <c r="X9" s="9" t="s">
        <v>29</v>
      </c>
      <c r="Y9" s="17" t="s">
        <v>30</v>
      </c>
      <c r="Z9" s="9" t="s">
        <v>31</v>
      </c>
      <c r="AA9" s="16" t="s">
        <v>25</v>
      </c>
      <c r="AB9" s="16" t="s">
        <v>26</v>
      </c>
      <c r="AC9" s="14" t="s">
        <v>32</v>
      </c>
      <c r="AD9" s="14" t="s">
        <v>33</v>
      </c>
      <c r="AE9" s="9" t="s">
        <v>32</v>
      </c>
      <c r="AF9" s="17" t="s">
        <v>33</v>
      </c>
      <c r="AG9" s="9" t="s">
        <v>34</v>
      </c>
      <c r="AH9" s="16" t="s">
        <v>25</v>
      </c>
      <c r="AI9" s="16" t="s">
        <v>26</v>
      </c>
      <c r="AJ9" s="14" t="s">
        <v>35</v>
      </c>
      <c r="AK9" s="14" t="s">
        <v>36</v>
      </c>
      <c r="AL9" s="9" t="s">
        <v>35</v>
      </c>
      <c r="AM9" s="17" t="s">
        <v>36</v>
      </c>
      <c r="AN9" s="18" t="s">
        <v>37</v>
      </c>
      <c r="AO9" s="18" t="s">
        <v>38</v>
      </c>
      <c r="AP9" s="18" t="s">
        <v>39</v>
      </c>
      <c r="AQ9" s="18" t="s">
        <v>40</v>
      </c>
      <c r="AR9" s="19" t="s">
        <v>41</v>
      </c>
      <c r="AS9" s="20"/>
      <c r="AT9" s="54"/>
    </row>
    <row r="10" spans="1:46" s="38" customFormat="1" ht="45" customHeight="1" x14ac:dyDescent="0.25">
      <c r="A10" s="22">
        <v>1</v>
      </c>
      <c r="B10" s="23" t="s">
        <v>42</v>
      </c>
      <c r="C10" s="24" t="s">
        <v>43</v>
      </c>
      <c r="D10" s="25">
        <v>15</v>
      </c>
      <c r="E10" s="26">
        <v>1</v>
      </c>
      <c r="F10" s="27">
        <f>Q10+W10+AD10+AK10</f>
        <v>79.477939393939408</v>
      </c>
      <c r="G10" s="28">
        <v>79.4773</v>
      </c>
      <c r="H10" s="24" t="s">
        <v>44</v>
      </c>
      <c r="I10" s="29">
        <v>9177542953</v>
      </c>
      <c r="J10" s="24" t="s">
        <v>45</v>
      </c>
      <c r="K10" s="24" t="s">
        <v>45</v>
      </c>
      <c r="L10" s="25" t="s">
        <v>46</v>
      </c>
      <c r="M10" s="24" t="s">
        <v>45</v>
      </c>
      <c r="N10" s="25">
        <v>600</v>
      </c>
      <c r="O10" s="25">
        <v>506</v>
      </c>
      <c r="P10" s="30">
        <f>O10/N10*100</f>
        <v>84.333333333333343</v>
      </c>
      <c r="Q10" s="31">
        <f t="shared" ref="Q10:Q13" si="0">P10*0.2</f>
        <v>16.866666666666671</v>
      </c>
      <c r="R10" s="25">
        <v>84.33</v>
      </c>
      <c r="S10" s="25">
        <v>16.866</v>
      </c>
      <c r="T10" s="25">
        <v>1000</v>
      </c>
      <c r="U10" s="25">
        <v>920</v>
      </c>
      <c r="V10" s="30">
        <f>U10/T10*100</f>
        <v>92</v>
      </c>
      <c r="W10" s="31">
        <f t="shared" ref="W10:W13" si="1">V10*0.2</f>
        <v>18.400000000000002</v>
      </c>
      <c r="X10" s="25">
        <v>92</v>
      </c>
      <c r="Y10" s="25">
        <v>18.399999999999999</v>
      </c>
      <c r="Z10" s="25" t="s">
        <v>47</v>
      </c>
      <c r="AA10" s="25">
        <v>2500</v>
      </c>
      <c r="AB10" s="25">
        <v>1932</v>
      </c>
      <c r="AC10" s="32">
        <f>AB10/AA10*100</f>
        <v>77.28</v>
      </c>
      <c r="AD10" s="33">
        <f t="shared" ref="AD10:AD13" si="2">AC10*0.3</f>
        <v>23.184000000000001</v>
      </c>
      <c r="AE10" s="25">
        <v>77.28</v>
      </c>
      <c r="AF10" s="25">
        <v>23.184000000000001</v>
      </c>
      <c r="AG10" s="25" t="s">
        <v>48</v>
      </c>
      <c r="AH10" s="25">
        <v>2200</v>
      </c>
      <c r="AI10" s="25">
        <v>1542</v>
      </c>
      <c r="AJ10" s="30">
        <f>AI10/AH10*100</f>
        <v>70.090909090909093</v>
      </c>
      <c r="AK10" s="34">
        <f t="shared" ref="AK10:AK13" si="3">AJ10*0.3</f>
        <v>21.027272727272727</v>
      </c>
      <c r="AL10" s="25">
        <v>70.090999999999994</v>
      </c>
      <c r="AM10" s="25">
        <v>21.027000000000001</v>
      </c>
      <c r="AN10" s="35" t="s">
        <v>49</v>
      </c>
      <c r="AO10" s="35" t="s">
        <v>50</v>
      </c>
      <c r="AP10" s="35" t="s">
        <v>51</v>
      </c>
      <c r="AQ10" s="36">
        <v>1</v>
      </c>
      <c r="AR10" s="36" t="s">
        <v>52</v>
      </c>
      <c r="AS10" s="37"/>
      <c r="AT10" s="37"/>
    </row>
    <row r="11" spans="1:46" s="38" customFormat="1" ht="45" customHeight="1" x14ac:dyDescent="0.25">
      <c r="A11" s="22">
        <v>2</v>
      </c>
      <c r="B11" s="23" t="s">
        <v>42</v>
      </c>
      <c r="C11" s="24" t="s">
        <v>53</v>
      </c>
      <c r="D11" s="25">
        <v>25</v>
      </c>
      <c r="E11" s="26">
        <v>2</v>
      </c>
      <c r="F11" s="27">
        <f>Q11+W11+AD11+AK11</f>
        <v>72.94583333333334</v>
      </c>
      <c r="G11" s="28">
        <v>72.946600000000004</v>
      </c>
      <c r="H11" s="24" t="s">
        <v>54</v>
      </c>
      <c r="I11" s="29">
        <v>9652735005</v>
      </c>
      <c r="J11" s="24" t="s">
        <v>45</v>
      </c>
      <c r="K11" s="24" t="s">
        <v>45</v>
      </c>
      <c r="L11" s="25" t="s">
        <v>46</v>
      </c>
      <c r="M11" s="24" t="s">
        <v>45</v>
      </c>
      <c r="N11" s="25">
        <v>600</v>
      </c>
      <c r="O11" s="25">
        <v>421</v>
      </c>
      <c r="P11" s="30">
        <f>O11/N11*100</f>
        <v>70.166666666666671</v>
      </c>
      <c r="Q11" s="31">
        <f t="shared" si="0"/>
        <v>14.033333333333335</v>
      </c>
      <c r="R11" s="25">
        <v>70.17</v>
      </c>
      <c r="S11" s="25">
        <v>14.034000000000001</v>
      </c>
      <c r="T11" s="25">
        <v>1000</v>
      </c>
      <c r="U11" s="25">
        <v>770</v>
      </c>
      <c r="V11" s="30">
        <f>U11/T11*100</f>
        <v>77</v>
      </c>
      <c r="W11" s="31">
        <f t="shared" si="1"/>
        <v>15.4</v>
      </c>
      <c r="X11" s="25">
        <v>77</v>
      </c>
      <c r="Y11" s="25">
        <v>15.4</v>
      </c>
      <c r="Z11" s="25" t="s">
        <v>55</v>
      </c>
      <c r="AA11" s="25">
        <v>2400</v>
      </c>
      <c r="AB11" s="25">
        <v>1543</v>
      </c>
      <c r="AC11" s="32">
        <f>AB11/AA11*100</f>
        <v>64.291666666666671</v>
      </c>
      <c r="AD11" s="33">
        <f t="shared" si="2"/>
        <v>19.287500000000001</v>
      </c>
      <c r="AE11" s="25">
        <v>64.292000000000002</v>
      </c>
      <c r="AF11" s="25">
        <v>19.288</v>
      </c>
      <c r="AG11" s="25" t="s">
        <v>56</v>
      </c>
      <c r="AH11" s="25">
        <v>10</v>
      </c>
      <c r="AI11" s="25">
        <v>8.5</v>
      </c>
      <c r="AJ11" s="30">
        <f>AI11*9.5</f>
        <v>80.75</v>
      </c>
      <c r="AK11" s="34">
        <f t="shared" si="3"/>
        <v>24.224999999999998</v>
      </c>
      <c r="AL11" s="25">
        <v>80.75</v>
      </c>
      <c r="AM11" s="25">
        <v>24.225000000000001</v>
      </c>
      <c r="AN11" s="35" t="s">
        <v>57</v>
      </c>
      <c r="AO11" s="35" t="s">
        <v>50</v>
      </c>
      <c r="AP11" s="35" t="s">
        <v>58</v>
      </c>
      <c r="AQ11" s="36">
        <v>2</v>
      </c>
      <c r="AR11" s="36" t="s">
        <v>59</v>
      </c>
      <c r="AS11" s="37"/>
      <c r="AT11" s="37"/>
    </row>
    <row r="12" spans="1:46" s="38" customFormat="1" ht="45" customHeight="1" x14ac:dyDescent="0.25">
      <c r="A12" s="22">
        <v>3</v>
      </c>
      <c r="B12" s="23" t="s">
        <v>42</v>
      </c>
      <c r="C12" s="24" t="s">
        <v>60</v>
      </c>
      <c r="D12" s="25">
        <v>36</v>
      </c>
      <c r="E12" s="26">
        <v>3</v>
      </c>
      <c r="F12" s="27">
        <f>Q12+W12+AD12+AK12</f>
        <v>69.71873076923076</v>
      </c>
      <c r="G12" s="28">
        <v>68.019300000000001</v>
      </c>
      <c r="H12" s="24" t="s">
        <v>61</v>
      </c>
      <c r="I12" s="29">
        <v>7815977746</v>
      </c>
      <c r="J12" s="24" t="s">
        <v>45</v>
      </c>
      <c r="K12" s="24" t="s">
        <v>45</v>
      </c>
      <c r="L12" s="25" t="s">
        <v>46</v>
      </c>
      <c r="M12" s="24" t="s">
        <v>45</v>
      </c>
      <c r="N12" s="25">
        <v>600</v>
      </c>
      <c r="O12" s="25">
        <v>441</v>
      </c>
      <c r="P12" s="30">
        <f>O12/N12*100</f>
        <v>73.5</v>
      </c>
      <c r="Q12" s="31">
        <f t="shared" si="0"/>
        <v>14.700000000000001</v>
      </c>
      <c r="R12" s="25">
        <v>73.5</v>
      </c>
      <c r="S12" s="25">
        <v>14.7</v>
      </c>
      <c r="T12" s="25">
        <v>1000</v>
      </c>
      <c r="U12" s="25">
        <v>765</v>
      </c>
      <c r="V12" s="30">
        <f>U12/T12*100</f>
        <v>76.5</v>
      </c>
      <c r="W12" s="31">
        <f t="shared" si="1"/>
        <v>15.3</v>
      </c>
      <c r="X12" s="25">
        <v>76.5</v>
      </c>
      <c r="Y12" s="25">
        <v>15.3</v>
      </c>
      <c r="Z12" s="25" t="s">
        <v>62</v>
      </c>
      <c r="AA12" s="25">
        <v>2600</v>
      </c>
      <c r="AB12" s="25">
        <v>1449</v>
      </c>
      <c r="AC12" s="32">
        <f>AB12/AA12*100</f>
        <v>55.730769230769226</v>
      </c>
      <c r="AD12" s="33">
        <f t="shared" si="2"/>
        <v>16.719230769230766</v>
      </c>
      <c r="AE12" s="25">
        <v>55.731000000000002</v>
      </c>
      <c r="AF12" s="25">
        <v>16.719000000000001</v>
      </c>
      <c r="AG12" s="25" t="s">
        <v>48</v>
      </c>
      <c r="AH12" s="25">
        <v>10</v>
      </c>
      <c r="AI12" s="25">
        <v>8.07</v>
      </c>
      <c r="AJ12" s="30">
        <f>AI12*9.5</f>
        <v>76.665000000000006</v>
      </c>
      <c r="AK12" s="34">
        <f t="shared" si="3"/>
        <v>22.999500000000001</v>
      </c>
      <c r="AL12" s="25">
        <v>71</v>
      </c>
      <c r="AM12" s="25">
        <v>21.3</v>
      </c>
      <c r="AN12" s="35" t="s">
        <v>63</v>
      </c>
      <c r="AO12" s="35" t="s">
        <v>50</v>
      </c>
      <c r="AP12" s="35" t="s">
        <v>51</v>
      </c>
      <c r="AQ12" s="36">
        <v>3</v>
      </c>
      <c r="AR12" s="36" t="s">
        <v>64</v>
      </c>
      <c r="AS12" s="37"/>
      <c r="AT12" s="39" t="s">
        <v>65</v>
      </c>
    </row>
    <row r="13" spans="1:46" ht="45" customHeight="1" x14ac:dyDescent="0.25">
      <c r="A13" s="22">
        <v>4</v>
      </c>
      <c r="B13" s="40" t="s">
        <v>42</v>
      </c>
      <c r="C13" s="41" t="s">
        <v>66</v>
      </c>
      <c r="D13" s="42">
        <v>13</v>
      </c>
      <c r="E13" s="26">
        <v>4</v>
      </c>
      <c r="F13" s="27">
        <f t="shared" ref="F13" si="4">Q13+W13+AD13+AK13</f>
        <v>78.08850000000001</v>
      </c>
      <c r="G13" s="43">
        <v>82.6</v>
      </c>
      <c r="H13" s="41" t="s">
        <v>67</v>
      </c>
      <c r="I13" s="44">
        <v>6303506735</v>
      </c>
      <c r="J13" s="41" t="s">
        <v>45</v>
      </c>
      <c r="K13" s="41" t="s">
        <v>45</v>
      </c>
      <c r="L13" s="42" t="s">
        <v>68</v>
      </c>
      <c r="M13" s="41" t="s">
        <v>45</v>
      </c>
      <c r="N13" s="42">
        <v>10</v>
      </c>
      <c r="O13" s="42">
        <v>9.6999999999999993</v>
      </c>
      <c r="P13" s="30">
        <f>O13*9.7</f>
        <v>94.089999999999989</v>
      </c>
      <c r="Q13" s="31">
        <f t="shared" si="0"/>
        <v>18.817999999999998</v>
      </c>
      <c r="R13" s="42">
        <v>97</v>
      </c>
      <c r="S13" s="42">
        <v>19.399999999999999</v>
      </c>
      <c r="T13" s="42">
        <v>10</v>
      </c>
      <c r="U13" s="42">
        <v>7.33</v>
      </c>
      <c r="V13" s="30">
        <f>U13*9.5</f>
        <v>69.635000000000005</v>
      </c>
      <c r="W13" s="31">
        <f t="shared" si="1"/>
        <v>13.927000000000001</v>
      </c>
      <c r="X13" s="42">
        <v>73.3</v>
      </c>
      <c r="Y13" s="42">
        <v>14.66</v>
      </c>
      <c r="Z13" s="42" t="s">
        <v>47</v>
      </c>
      <c r="AA13" s="42">
        <v>10</v>
      </c>
      <c r="AB13" s="42">
        <v>7.53</v>
      </c>
      <c r="AC13" s="32">
        <f>AB13*9.5</f>
        <v>71.534999999999997</v>
      </c>
      <c r="AD13" s="33">
        <f t="shared" si="2"/>
        <v>21.4605</v>
      </c>
      <c r="AE13" s="42">
        <v>78</v>
      </c>
      <c r="AF13" s="42">
        <v>23.4</v>
      </c>
      <c r="AG13" s="42" t="s">
        <v>48</v>
      </c>
      <c r="AH13" s="42">
        <v>10</v>
      </c>
      <c r="AI13" s="42">
        <v>8.3800000000000008</v>
      </c>
      <c r="AJ13" s="30">
        <f>AI13*9.5</f>
        <v>79.610000000000014</v>
      </c>
      <c r="AK13" s="34">
        <f t="shared" si="3"/>
        <v>23.883000000000003</v>
      </c>
      <c r="AL13" s="42">
        <v>83.8</v>
      </c>
      <c r="AM13" s="42">
        <v>25.14</v>
      </c>
      <c r="AN13" s="45" t="s">
        <v>69</v>
      </c>
      <c r="AO13" s="45" t="s">
        <v>50</v>
      </c>
      <c r="AP13" s="45" t="s">
        <v>51</v>
      </c>
      <c r="AQ13" s="36">
        <v>5</v>
      </c>
      <c r="AR13" s="36" t="s">
        <v>70</v>
      </c>
      <c r="AS13" s="37"/>
      <c r="AT13" s="39" t="s">
        <v>65</v>
      </c>
    </row>
    <row r="14" spans="1:46" s="38" customFormat="1" ht="45" customHeight="1" x14ac:dyDescent="0.25">
      <c r="A14" s="22">
        <v>5</v>
      </c>
      <c r="B14" s="46" t="s">
        <v>42</v>
      </c>
      <c r="C14" s="47" t="s">
        <v>71</v>
      </c>
      <c r="D14" s="48">
        <v>3</v>
      </c>
      <c r="E14" s="26">
        <v>5</v>
      </c>
      <c r="F14" s="12">
        <v>87.8</v>
      </c>
      <c r="G14" s="12">
        <v>87.8</v>
      </c>
      <c r="H14" s="47" t="s">
        <v>72</v>
      </c>
      <c r="I14" s="49">
        <v>9493384096</v>
      </c>
      <c r="J14" s="47" t="s">
        <v>45</v>
      </c>
      <c r="K14" s="47" t="s">
        <v>45</v>
      </c>
      <c r="L14" s="48" t="s">
        <v>68</v>
      </c>
      <c r="M14" s="47" t="s">
        <v>45</v>
      </c>
      <c r="N14" s="48"/>
      <c r="O14" s="48"/>
      <c r="P14" s="30">
        <f>O14*9.7</f>
        <v>0</v>
      </c>
      <c r="Q14" s="31">
        <f>P14*0.2</f>
        <v>0</v>
      </c>
      <c r="R14" s="48">
        <v>93</v>
      </c>
      <c r="S14" s="48">
        <v>18.600000000000001</v>
      </c>
      <c r="T14" s="48"/>
      <c r="U14" s="48"/>
      <c r="V14" s="30">
        <f>U14*9.5</f>
        <v>0</v>
      </c>
      <c r="W14" s="31">
        <f>V14*0.2</f>
        <v>0</v>
      </c>
      <c r="X14" s="48">
        <v>89.8</v>
      </c>
      <c r="Y14" s="48">
        <v>17.96</v>
      </c>
      <c r="Z14" s="48" t="s">
        <v>73</v>
      </c>
      <c r="AA14" s="48"/>
      <c r="AB14" s="48"/>
      <c r="AC14" s="32">
        <f>AB14*9.5</f>
        <v>0</v>
      </c>
      <c r="AD14" s="33">
        <f>AC14*0.3</f>
        <v>0</v>
      </c>
      <c r="AE14" s="48">
        <v>93</v>
      </c>
      <c r="AF14" s="48">
        <v>27.9</v>
      </c>
      <c r="AG14" s="48" t="s">
        <v>48</v>
      </c>
      <c r="AH14" s="48"/>
      <c r="AI14" s="48"/>
      <c r="AJ14" s="30">
        <f>AI14*9.5</f>
        <v>0</v>
      </c>
      <c r="AK14" s="34">
        <f>AJ14*0.3</f>
        <v>0</v>
      </c>
      <c r="AL14" s="48">
        <v>77.8</v>
      </c>
      <c r="AM14" s="48">
        <v>23.34</v>
      </c>
      <c r="AN14" s="36"/>
      <c r="AO14" s="36"/>
      <c r="AP14" s="36"/>
      <c r="AQ14" s="36">
        <v>4</v>
      </c>
      <c r="AR14" s="36" t="s">
        <v>74</v>
      </c>
      <c r="AS14" s="37"/>
      <c r="AT14" s="50" t="s">
        <v>75</v>
      </c>
    </row>
  </sheetData>
  <mergeCells count="19">
    <mergeCell ref="A7:M8"/>
    <mergeCell ref="N7:S7"/>
    <mergeCell ref="T7:Y7"/>
    <mergeCell ref="Z7:AF7"/>
    <mergeCell ref="AG7:AM7"/>
    <mergeCell ref="A1:AT1"/>
    <mergeCell ref="A2:AT2"/>
    <mergeCell ref="A3:AT3"/>
    <mergeCell ref="A4:AT4"/>
    <mergeCell ref="A5:AT5"/>
    <mergeCell ref="AT7:AT9"/>
    <mergeCell ref="N8:Q8"/>
    <mergeCell ref="R8:S8"/>
    <mergeCell ref="T8:W8"/>
    <mergeCell ref="X8:Y8"/>
    <mergeCell ref="AA8:AD8"/>
    <mergeCell ref="AE8:AF8"/>
    <mergeCell ref="AH8:AK8"/>
    <mergeCell ref="AL8:AM8"/>
  </mergeCells>
  <printOptions horizontalCentered="1"/>
  <pageMargins left="0.118110236220472" right="0.118110236220472" top="0.15748031496063" bottom="0.15748031496063" header="0.31496062992126" footer="0.31496062992126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CRT BS </vt:lpstr>
      <vt:lpstr>'CRT BS '!Print_Titles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2026-09-26T12:28:31Z</cp:lastPrinted>
  <dcterms:created xsi:type="dcterms:W3CDTF">2026-09-26T12:14:57Z</dcterms:created>
  <dcterms:modified xsi:type="dcterms:W3CDTF">2026-09-26T12:28:37Z</dcterms:modified>
</cp:coreProperties>
</file>